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BRK LAB\Desktop\"/>
    </mc:Choice>
  </mc:AlternateContent>
  <bookViews>
    <workbookView xWindow="0" yWindow="0" windowWidth="15345" windowHeight="6435"/>
  </bookViews>
  <sheets>
    <sheet name="IL-6" sheetId="1" r:id="rId1"/>
    <sheet name="IL-10" sheetId="2" r:id="rId2"/>
    <sheet name="TNFA" sheetId="3" r:id="rId3"/>
    <sheet name="IL-1B" sheetId="4" r:id="rId4"/>
    <sheet name="CSF-1" sheetId="5" r:id="rId5"/>
    <sheet name="LPS" sheetId="6" r:id="rId6"/>
    <sheet name="Materyal-metod" sheetId="7" r:id="rId7"/>
  </sheets>
  <externalReferences>
    <externalReference r:id="rId8"/>
    <externalReference r:id="rId9"/>
    <externalReference r:id="rId10"/>
    <externalReference r:id="rId11"/>
    <externalReference r:id="rId12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67" i="6" l="1"/>
  <c r="C66" i="6"/>
  <c r="C65" i="6"/>
  <c r="C64" i="6"/>
  <c r="C63" i="6"/>
  <c r="C62" i="6"/>
  <c r="C61" i="6"/>
  <c r="C60" i="6"/>
  <c r="C59" i="6"/>
  <c r="C58" i="6"/>
  <c r="C57" i="6"/>
  <c r="C56" i="6"/>
  <c r="C55" i="6"/>
  <c r="C54" i="6"/>
  <c r="C53" i="6"/>
  <c r="C52" i="6"/>
  <c r="C51" i="6"/>
  <c r="C50" i="6"/>
  <c r="C49" i="6"/>
  <c r="C48" i="6"/>
  <c r="C47" i="6"/>
  <c r="C46" i="6"/>
  <c r="C45" i="6"/>
  <c r="C44" i="6"/>
  <c r="C43" i="6"/>
  <c r="C42" i="6"/>
  <c r="C41" i="6"/>
  <c r="C40" i="6"/>
  <c r="C39" i="6"/>
  <c r="C38" i="6"/>
  <c r="C37" i="6"/>
  <c r="C36" i="6"/>
  <c r="C35" i="6"/>
  <c r="C34" i="6"/>
  <c r="C33" i="6"/>
  <c r="C32" i="6"/>
  <c r="D21" i="6"/>
  <c r="D20" i="6"/>
  <c r="D19" i="6"/>
  <c r="D18" i="6"/>
  <c r="D17" i="6"/>
  <c r="D16" i="6"/>
  <c r="D15" i="6"/>
  <c r="C82" i="5" l="1"/>
  <c r="E82" i="5" s="1"/>
  <c r="C81" i="5"/>
  <c r="E81" i="5" s="1"/>
  <c r="C80" i="5"/>
  <c r="E80" i="5" s="1"/>
  <c r="C79" i="5"/>
  <c r="E79" i="5" s="1"/>
  <c r="C78" i="5"/>
  <c r="E78" i="5" s="1"/>
  <c r="C77" i="5"/>
  <c r="E77" i="5" s="1"/>
  <c r="C76" i="5"/>
  <c r="E76" i="5" s="1"/>
  <c r="C75" i="5"/>
  <c r="E75" i="5" s="1"/>
  <c r="C74" i="5"/>
  <c r="E74" i="5" s="1"/>
  <c r="C73" i="5"/>
  <c r="E73" i="5" s="1"/>
  <c r="C72" i="5"/>
  <c r="E72" i="5" s="1"/>
  <c r="C71" i="5"/>
  <c r="E71" i="5" s="1"/>
  <c r="C70" i="5"/>
  <c r="E70" i="5" s="1"/>
  <c r="C69" i="5"/>
  <c r="E69" i="5" s="1"/>
  <c r="C68" i="5"/>
  <c r="E68" i="5" s="1"/>
  <c r="C67" i="5"/>
  <c r="E67" i="5" s="1"/>
  <c r="C66" i="5"/>
  <c r="E66" i="5" s="1"/>
  <c r="C65" i="5"/>
  <c r="E65" i="5" s="1"/>
  <c r="C64" i="5"/>
  <c r="E64" i="5" s="1"/>
  <c r="C63" i="5"/>
  <c r="E63" i="5" s="1"/>
  <c r="C62" i="5"/>
  <c r="E62" i="5" s="1"/>
  <c r="C61" i="5"/>
  <c r="E61" i="5" s="1"/>
  <c r="C60" i="5"/>
  <c r="E60" i="5" s="1"/>
  <c r="C59" i="5"/>
  <c r="E59" i="5" s="1"/>
  <c r="C58" i="5"/>
  <c r="E58" i="5" s="1"/>
  <c r="C57" i="5"/>
  <c r="E57" i="5" s="1"/>
  <c r="C56" i="5"/>
  <c r="E56" i="5" s="1"/>
  <c r="C55" i="5"/>
  <c r="E55" i="5" s="1"/>
  <c r="C54" i="5"/>
  <c r="E54" i="5" s="1"/>
  <c r="C53" i="5"/>
  <c r="E53" i="5" s="1"/>
  <c r="C52" i="5"/>
  <c r="E52" i="5" s="1"/>
  <c r="C51" i="5"/>
  <c r="E51" i="5" s="1"/>
  <c r="C50" i="5"/>
  <c r="E50" i="5" s="1"/>
  <c r="C49" i="5"/>
  <c r="E49" i="5" s="1"/>
  <c r="C48" i="5"/>
  <c r="E48" i="5" s="1"/>
  <c r="C47" i="5"/>
  <c r="E47" i="5" s="1"/>
  <c r="C46" i="5"/>
  <c r="E46" i="5" s="1"/>
  <c r="C45" i="5"/>
  <c r="E45" i="5" s="1"/>
  <c r="C44" i="5"/>
  <c r="E44" i="5" s="1"/>
  <c r="C43" i="5"/>
  <c r="E43" i="5" s="1"/>
  <c r="C42" i="5"/>
  <c r="E42" i="5" s="1"/>
  <c r="C41" i="5"/>
  <c r="E41" i="5" s="1"/>
  <c r="C40" i="5"/>
  <c r="E40" i="5" s="1"/>
  <c r="C39" i="5"/>
  <c r="E39" i="5" s="1"/>
  <c r="C38" i="5"/>
  <c r="E38" i="5" s="1"/>
  <c r="C37" i="5"/>
  <c r="E37" i="5" s="1"/>
  <c r="C36" i="5"/>
  <c r="E36" i="5" s="1"/>
  <c r="C35" i="5"/>
  <c r="E35" i="5" s="1"/>
  <c r="C34" i="5"/>
  <c r="E34" i="5" s="1"/>
  <c r="C33" i="5"/>
  <c r="E33" i="5" s="1"/>
  <c r="C20" i="5"/>
  <c r="E20" i="5" s="1"/>
  <c r="C19" i="5"/>
  <c r="E19" i="5" s="1"/>
  <c r="C18" i="5"/>
  <c r="E18" i="5" s="1"/>
  <c r="C17" i="5"/>
  <c r="E17" i="5" s="1"/>
  <c r="C16" i="5"/>
  <c r="E16" i="5" s="1"/>
  <c r="C15" i="5"/>
  <c r="E15" i="5" s="1"/>
  <c r="C14" i="5"/>
  <c r="E14" i="5" s="1"/>
  <c r="C13" i="5"/>
  <c r="E13" i="5" s="1"/>
  <c r="D78" i="4" l="1"/>
  <c r="E78" i="4" s="1"/>
  <c r="D77" i="4"/>
  <c r="E77" i="4" s="1"/>
  <c r="D76" i="4"/>
  <c r="E76" i="4" s="1"/>
  <c r="D75" i="4"/>
  <c r="E75" i="4" s="1"/>
  <c r="D74" i="4"/>
  <c r="E74" i="4" s="1"/>
  <c r="D73" i="4"/>
  <c r="E73" i="4" s="1"/>
  <c r="D72" i="4"/>
  <c r="E72" i="4" s="1"/>
  <c r="D71" i="4"/>
  <c r="E71" i="4" s="1"/>
  <c r="D70" i="4"/>
  <c r="E70" i="4" s="1"/>
  <c r="D69" i="4"/>
  <c r="E69" i="4" s="1"/>
  <c r="D68" i="4"/>
  <c r="E68" i="4" s="1"/>
  <c r="D67" i="4"/>
  <c r="E67" i="4" s="1"/>
  <c r="D66" i="4"/>
  <c r="E66" i="4" s="1"/>
  <c r="D65" i="4"/>
  <c r="E65" i="4" s="1"/>
  <c r="D64" i="4"/>
  <c r="E64" i="4" s="1"/>
  <c r="D63" i="4"/>
  <c r="E63" i="4" s="1"/>
  <c r="D62" i="4"/>
  <c r="E62" i="4" s="1"/>
  <c r="D61" i="4"/>
  <c r="E61" i="4" s="1"/>
  <c r="D60" i="4"/>
  <c r="E60" i="4" s="1"/>
  <c r="D59" i="4"/>
  <c r="E59" i="4" s="1"/>
  <c r="D58" i="4"/>
  <c r="E58" i="4" s="1"/>
  <c r="D57" i="4"/>
  <c r="E57" i="4" s="1"/>
  <c r="D56" i="4"/>
  <c r="E56" i="4" s="1"/>
  <c r="D55" i="4"/>
  <c r="E55" i="4" s="1"/>
  <c r="D54" i="4"/>
  <c r="E54" i="4" s="1"/>
  <c r="D53" i="4"/>
  <c r="E53" i="4" s="1"/>
  <c r="D52" i="4"/>
  <c r="E52" i="4" s="1"/>
  <c r="D51" i="4"/>
  <c r="E51" i="4" s="1"/>
  <c r="D50" i="4"/>
  <c r="E50" i="4" s="1"/>
  <c r="D49" i="4"/>
  <c r="E49" i="4" s="1"/>
  <c r="D48" i="4"/>
  <c r="E48" i="4" s="1"/>
  <c r="D47" i="4"/>
  <c r="E47" i="4" s="1"/>
  <c r="D46" i="4"/>
  <c r="E46" i="4" s="1"/>
  <c r="D45" i="4"/>
  <c r="E45" i="4" s="1"/>
  <c r="D44" i="4"/>
  <c r="E44" i="4" s="1"/>
  <c r="D43" i="4"/>
  <c r="E43" i="4" s="1"/>
  <c r="D42" i="4"/>
  <c r="E42" i="4" s="1"/>
  <c r="D41" i="4"/>
  <c r="E41" i="4" s="1"/>
  <c r="D40" i="4"/>
  <c r="E40" i="4" s="1"/>
  <c r="D39" i="4"/>
  <c r="E39" i="4" s="1"/>
  <c r="D38" i="4"/>
  <c r="E38" i="4" s="1"/>
  <c r="D37" i="4"/>
  <c r="E37" i="4" s="1"/>
  <c r="D36" i="4"/>
  <c r="E36" i="4" s="1"/>
  <c r="D35" i="4"/>
  <c r="E35" i="4" s="1"/>
  <c r="D34" i="4"/>
  <c r="E34" i="4" s="1"/>
  <c r="D33" i="4"/>
  <c r="E33" i="4" s="1"/>
  <c r="D32" i="4"/>
  <c r="E32" i="4" s="1"/>
  <c r="D31" i="4"/>
  <c r="E31" i="4" s="1"/>
  <c r="C21" i="4"/>
  <c r="E21" i="4" s="1"/>
  <c r="C20" i="4"/>
  <c r="E20" i="4" s="1"/>
  <c r="C19" i="4"/>
  <c r="E19" i="4" s="1"/>
  <c r="C18" i="4"/>
  <c r="E18" i="4" s="1"/>
  <c r="C17" i="4"/>
  <c r="E17" i="4" s="1"/>
  <c r="C16" i="4"/>
  <c r="E16" i="4" s="1"/>
  <c r="C15" i="4"/>
  <c r="E15" i="4" s="1"/>
  <c r="C14" i="4"/>
  <c r="E14" i="4" s="1"/>
  <c r="D80" i="3"/>
  <c r="E80" i="3" s="1"/>
  <c r="D79" i="3"/>
  <c r="E79" i="3" s="1"/>
  <c r="D78" i="3"/>
  <c r="E78" i="3" s="1"/>
  <c r="D77" i="3"/>
  <c r="E77" i="3" s="1"/>
  <c r="D76" i="3"/>
  <c r="E76" i="3" s="1"/>
  <c r="D75" i="3"/>
  <c r="E75" i="3" s="1"/>
  <c r="D74" i="3"/>
  <c r="E74" i="3" s="1"/>
  <c r="D73" i="3"/>
  <c r="E73" i="3" s="1"/>
  <c r="D72" i="3"/>
  <c r="E72" i="3" s="1"/>
  <c r="D71" i="3"/>
  <c r="E71" i="3" s="1"/>
  <c r="D70" i="3"/>
  <c r="E70" i="3" s="1"/>
  <c r="D69" i="3"/>
  <c r="E69" i="3" s="1"/>
  <c r="D68" i="3"/>
  <c r="E68" i="3" s="1"/>
  <c r="D67" i="3"/>
  <c r="E67" i="3" s="1"/>
  <c r="D66" i="3"/>
  <c r="E66" i="3" s="1"/>
  <c r="D65" i="3"/>
  <c r="E65" i="3" s="1"/>
  <c r="D64" i="3"/>
  <c r="E64" i="3" s="1"/>
  <c r="D63" i="3"/>
  <c r="E63" i="3" s="1"/>
  <c r="D62" i="3"/>
  <c r="E62" i="3" s="1"/>
  <c r="D61" i="3"/>
  <c r="E61" i="3" s="1"/>
  <c r="D60" i="3"/>
  <c r="E60" i="3" s="1"/>
  <c r="D59" i="3"/>
  <c r="E59" i="3" s="1"/>
  <c r="D58" i="3"/>
  <c r="E58" i="3" s="1"/>
  <c r="D57" i="3"/>
  <c r="E57" i="3" s="1"/>
  <c r="D56" i="3"/>
  <c r="E56" i="3" s="1"/>
  <c r="D55" i="3"/>
  <c r="E55" i="3" s="1"/>
  <c r="D54" i="3"/>
  <c r="E54" i="3" s="1"/>
  <c r="D53" i="3"/>
  <c r="E53" i="3" s="1"/>
  <c r="D52" i="3"/>
  <c r="E52" i="3" s="1"/>
  <c r="D51" i="3"/>
  <c r="E51" i="3" s="1"/>
  <c r="D50" i="3"/>
  <c r="E50" i="3" s="1"/>
  <c r="D49" i="3"/>
  <c r="E49" i="3" s="1"/>
  <c r="D48" i="3"/>
  <c r="E48" i="3" s="1"/>
  <c r="D47" i="3"/>
  <c r="E47" i="3" s="1"/>
  <c r="D46" i="3"/>
  <c r="E46" i="3" s="1"/>
  <c r="D45" i="3"/>
  <c r="E45" i="3" s="1"/>
  <c r="D44" i="3"/>
  <c r="E44" i="3" s="1"/>
  <c r="D43" i="3"/>
  <c r="E43" i="3" s="1"/>
  <c r="D42" i="3"/>
  <c r="E42" i="3" s="1"/>
  <c r="D41" i="3"/>
  <c r="E41" i="3" s="1"/>
  <c r="D40" i="3"/>
  <c r="E40" i="3" s="1"/>
  <c r="D39" i="3"/>
  <c r="E39" i="3" s="1"/>
  <c r="D38" i="3"/>
  <c r="E38" i="3" s="1"/>
  <c r="D37" i="3"/>
  <c r="E37" i="3" s="1"/>
  <c r="D36" i="3"/>
  <c r="E36" i="3" s="1"/>
  <c r="D35" i="3"/>
  <c r="E35" i="3" s="1"/>
  <c r="D34" i="3"/>
  <c r="E34" i="3" s="1"/>
  <c r="D33" i="3"/>
  <c r="E33" i="3" s="1"/>
  <c r="C21" i="3"/>
  <c r="E20" i="3"/>
  <c r="C20" i="3"/>
  <c r="E19" i="3"/>
  <c r="C19" i="3"/>
  <c r="E18" i="3"/>
  <c r="C18" i="3"/>
  <c r="E17" i="3"/>
  <c r="C17" i="3"/>
  <c r="E16" i="3"/>
  <c r="C16" i="3"/>
  <c r="E15" i="3"/>
  <c r="C15" i="3"/>
  <c r="E14" i="3"/>
  <c r="C14" i="3"/>
  <c r="D82" i="2"/>
  <c r="E82" i="2" s="1"/>
  <c r="D81" i="2"/>
  <c r="E81" i="2" s="1"/>
  <c r="D80" i="2"/>
  <c r="E80" i="2" s="1"/>
  <c r="D79" i="2"/>
  <c r="E79" i="2" s="1"/>
  <c r="D78" i="2"/>
  <c r="E78" i="2" s="1"/>
  <c r="D77" i="2"/>
  <c r="E77" i="2" s="1"/>
  <c r="D76" i="2"/>
  <c r="E76" i="2" s="1"/>
  <c r="D75" i="2"/>
  <c r="E75" i="2" s="1"/>
  <c r="D74" i="2"/>
  <c r="E74" i="2" s="1"/>
  <c r="D73" i="2"/>
  <c r="E73" i="2" s="1"/>
  <c r="D72" i="2"/>
  <c r="E72" i="2" s="1"/>
  <c r="D71" i="2"/>
  <c r="E71" i="2" s="1"/>
  <c r="D70" i="2"/>
  <c r="E70" i="2" s="1"/>
  <c r="D69" i="2"/>
  <c r="E69" i="2" s="1"/>
  <c r="D68" i="2"/>
  <c r="E68" i="2" s="1"/>
  <c r="D67" i="2"/>
  <c r="E67" i="2" s="1"/>
  <c r="D66" i="2"/>
  <c r="E66" i="2" s="1"/>
  <c r="D65" i="2"/>
  <c r="E65" i="2" s="1"/>
  <c r="D64" i="2"/>
  <c r="E64" i="2" s="1"/>
  <c r="D63" i="2"/>
  <c r="E63" i="2" s="1"/>
  <c r="D62" i="2"/>
  <c r="E62" i="2" s="1"/>
  <c r="D61" i="2"/>
  <c r="E61" i="2" s="1"/>
  <c r="D60" i="2"/>
  <c r="E60" i="2" s="1"/>
  <c r="D59" i="2"/>
  <c r="E59" i="2" s="1"/>
  <c r="D58" i="2"/>
  <c r="E58" i="2" s="1"/>
  <c r="D57" i="2"/>
  <c r="E57" i="2" s="1"/>
  <c r="D56" i="2"/>
  <c r="E56" i="2" s="1"/>
  <c r="D55" i="2"/>
  <c r="E55" i="2" s="1"/>
  <c r="D54" i="2"/>
  <c r="E54" i="2" s="1"/>
  <c r="D53" i="2"/>
  <c r="E53" i="2" s="1"/>
  <c r="D52" i="2"/>
  <c r="E52" i="2" s="1"/>
  <c r="D51" i="2"/>
  <c r="E51" i="2" s="1"/>
  <c r="D50" i="2"/>
  <c r="E50" i="2" s="1"/>
  <c r="D49" i="2"/>
  <c r="E49" i="2" s="1"/>
  <c r="D48" i="2"/>
  <c r="E48" i="2" s="1"/>
  <c r="D47" i="2"/>
  <c r="E47" i="2" s="1"/>
  <c r="D46" i="2"/>
  <c r="E46" i="2" s="1"/>
  <c r="D45" i="2"/>
  <c r="E45" i="2" s="1"/>
  <c r="D44" i="2"/>
  <c r="E44" i="2" s="1"/>
  <c r="D43" i="2"/>
  <c r="E43" i="2" s="1"/>
  <c r="D42" i="2"/>
  <c r="E42" i="2" s="1"/>
  <c r="D41" i="2"/>
  <c r="E41" i="2" s="1"/>
  <c r="D40" i="2"/>
  <c r="E40" i="2" s="1"/>
  <c r="D39" i="2"/>
  <c r="E39" i="2" s="1"/>
  <c r="D38" i="2"/>
  <c r="E38" i="2" s="1"/>
  <c r="D37" i="2"/>
  <c r="E37" i="2" s="1"/>
  <c r="D36" i="2"/>
  <c r="E36" i="2" s="1"/>
  <c r="D35" i="2"/>
  <c r="E35" i="2" s="1"/>
  <c r="C22" i="2"/>
  <c r="E21" i="2"/>
  <c r="C21" i="2"/>
  <c r="E20" i="2"/>
  <c r="C20" i="2"/>
  <c r="E19" i="2"/>
  <c r="C19" i="2"/>
  <c r="E18" i="2"/>
  <c r="C18" i="2"/>
  <c r="E17" i="2"/>
  <c r="C17" i="2"/>
  <c r="E16" i="2"/>
  <c r="C16" i="2"/>
  <c r="E15" i="2"/>
  <c r="C15" i="2"/>
  <c r="E35" i="1" l="1"/>
  <c r="E43" i="1"/>
  <c r="E59" i="1"/>
  <c r="E67" i="1"/>
  <c r="E75" i="1"/>
  <c r="D29" i="1"/>
  <c r="E29" i="1" s="1"/>
  <c r="D30" i="1"/>
  <c r="E30" i="1" s="1"/>
  <c r="D31" i="1"/>
  <c r="E31" i="1" s="1"/>
  <c r="D32" i="1"/>
  <c r="E32" i="1" s="1"/>
  <c r="D33" i="1"/>
  <c r="E33" i="1" s="1"/>
  <c r="D34" i="1"/>
  <c r="E34" i="1" s="1"/>
  <c r="D35" i="1"/>
  <c r="D36" i="1"/>
  <c r="E36" i="1" s="1"/>
  <c r="D37" i="1"/>
  <c r="E37" i="1" s="1"/>
  <c r="D38" i="1"/>
  <c r="E38" i="1" s="1"/>
  <c r="D39" i="1"/>
  <c r="E39" i="1" s="1"/>
  <c r="D40" i="1"/>
  <c r="E40" i="1" s="1"/>
  <c r="D41" i="1"/>
  <c r="E41" i="1" s="1"/>
  <c r="D42" i="1"/>
  <c r="E42" i="1" s="1"/>
  <c r="D43" i="1"/>
  <c r="D44" i="1"/>
  <c r="E44" i="1" s="1"/>
  <c r="D45" i="1"/>
  <c r="E45" i="1" s="1"/>
  <c r="D46" i="1"/>
  <c r="E46" i="1" s="1"/>
  <c r="D47" i="1"/>
  <c r="E47" i="1" s="1"/>
  <c r="D48" i="1"/>
  <c r="E48" i="1" s="1"/>
  <c r="D49" i="1"/>
  <c r="E49" i="1" s="1"/>
  <c r="D50" i="1"/>
  <c r="E50" i="1" s="1"/>
  <c r="D51" i="1"/>
  <c r="E51" i="1" s="1"/>
  <c r="D52" i="1"/>
  <c r="E52" i="1" s="1"/>
  <c r="D53" i="1"/>
  <c r="E53" i="1" s="1"/>
  <c r="D54" i="1"/>
  <c r="E54" i="1" s="1"/>
  <c r="D55" i="1"/>
  <c r="E55" i="1" s="1"/>
  <c r="D56" i="1"/>
  <c r="E56" i="1" s="1"/>
  <c r="D57" i="1"/>
  <c r="E57" i="1" s="1"/>
  <c r="D58" i="1"/>
  <c r="E58" i="1" s="1"/>
  <c r="D59" i="1"/>
  <c r="D60" i="1"/>
  <c r="E60" i="1" s="1"/>
  <c r="D61" i="1"/>
  <c r="E61" i="1" s="1"/>
  <c r="D62" i="1"/>
  <c r="E62" i="1" s="1"/>
  <c r="D63" i="1"/>
  <c r="E63" i="1" s="1"/>
  <c r="D64" i="1"/>
  <c r="E64" i="1" s="1"/>
  <c r="D65" i="1"/>
  <c r="E65" i="1" s="1"/>
  <c r="D66" i="1"/>
  <c r="E66" i="1" s="1"/>
  <c r="D67" i="1"/>
  <c r="D68" i="1"/>
  <c r="E68" i="1" s="1"/>
  <c r="D69" i="1"/>
  <c r="E69" i="1" s="1"/>
  <c r="D70" i="1"/>
  <c r="E70" i="1" s="1"/>
  <c r="D71" i="1"/>
  <c r="E71" i="1" s="1"/>
  <c r="D72" i="1"/>
  <c r="E72" i="1" s="1"/>
  <c r="D73" i="1"/>
  <c r="E73" i="1" s="1"/>
  <c r="D74" i="1"/>
  <c r="E74" i="1" s="1"/>
  <c r="D75" i="1"/>
  <c r="D28" i="1"/>
  <c r="E28" i="1" s="1"/>
  <c r="C20" i="1" l="1"/>
  <c r="E20" i="1" s="1"/>
  <c r="C19" i="1"/>
  <c r="E19" i="1" s="1"/>
  <c r="C18" i="1"/>
  <c r="E18" i="1" s="1"/>
  <c r="C17" i="1"/>
  <c r="E17" i="1" s="1"/>
  <c r="C16" i="1"/>
  <c r="E16" i="1" s="1"/>
  <c r="C15" i="1"/>
  <c r="E15" i="1" s="1"/>
  <c r="C14" i="1"/>
  <c r="E14" i="1" s="1"/>
  <c r="C13" i="1"/>
  <c r="E13" i="1" s="1"/>
</calcChain>
</file>

<file path=xl/sharedStrings.xml><?xml version="1.0" encoding="utf-8"?>
<sst xmlns="http://schemas.openxmlformats.org/spreadsheetml/2006/main" count="420" uniqueCount="105">
  <si>
    <t xml:space="preserve"> </t>
  </si>
  <si>
    <t>std1</t>
  </si>
  <si>
    <t>std2</t>
  </si>
  <si>
    <t>std3</t>
  </si>
  <si>
    <t>std4</t>
  </si>
  <si>
    <t>std5</t>
  </si>
  <si>
    <t>std6</t>
  </si>
  <si>
    <t>std7</t>
  </si>
  <si>
    <t>blank</t>
  </si>
  <si>
    <t>absorbans ort.</t>
  </si>
  <si>
    <t>abs-blank</t>
  </si>
  <si>
    <t>expected</t>
  </si>
  <si>
    <t>result</t>
  </si>
  <si>
    <t>concentratıon (pg/ml)</t>
  </si>
  <si>
    <t>absorbans</t>
  </si>
  <si>
    <t>Numune</t>
  </si>
  <si>
    <t>kontrol-D2</t>
  </si>
  <si>
    <t>kontrol-D3</t>
  </si>
  <si>
    <t>kontrol-D4</t>
  </si>
  <si>
    <t>kontrol-E3</t>
  </si>
  <si>
    <t>kontrol-E4</t>
  </si>
  <si>
    <t>kontrol-D1</t>
  </si>
  <si>
    <t>AKM-D1</t>
  </si>
  <si>
    <t>AKM-D2</t>
  </si>
  <si>
    <t>AKM-D3</t>
  </si>
  <si>
    <t>AKM-D4</t>
  </si>
  <si>
    <t>AKM-D5</t>
  </si>
  <si>
    <t>AKM-D6</t>
  </si>
  <si>
    <t>AKM-D7</t>
  </si>
  <si>
    <t>AKM-E3</t>
  </si>
  <si>
    <t>AKM-E4</t>
  </si>
  <si>
    <t>AKM-E7</t>
  </si>
  <si>
    <t>TNBS-D2</t>
  </si>
  <si>
    <t>TNBS-D3</t>
  </si>
  <si>
    <t>TNBS-D4</t>
  </si>
  <si>
    <t>TNBS-D5</t>
  </si>
  <si>
    <t>TNBS-D7</t>
  </si>
  <si>
    <t>TNBS-E1</t>
  </si>
  <si>
    <t>TNBS-E3</t>
  </si>
  <si>
    <t>TNBS-E7</t>
  </si>
  <si>
    <t>kontrol-E2</t>
  </si>
  <si>
    <t>TNBS-D1</t>
  </si>
  <si>
    <t>TNBS-E5</t>
  </si>
  <si>
    <t>TNBS-E6</t>
  </si>
  <si>
    <t>TNBS-D6</t>
  </si>
  <si>
    <t>concentratıon (ng/ml)</t>
  </si>
  <si>
    <t>1.hafta-TD-1</t>
  </si>
  <si>
    <t>1.hafta-TE-2</t>
  </si>
  <si>
    <t>1.hafta-KD-3</t>
  </si>
  <si>
    <t>1.hafta-KE-3</t>
  </si>
  <si>
    <t>3.hafta-kont.-D2</t>
  </si>
  <si>
    <t>3.hafta-kont.-D4</t>
  </si>
  <si>
    <t>3.hafta-AKM-D1</t>
  </si>
  <si>
    <t>3.hafta-AKM-D2</t>
  </si>
  <si>
    <t>3.hafta-AKM-E2</t>
  </si>
  <si>
    <t>3.hafta-AKM-E4</t>
  </si>
  <si>
    <t>3.hafta-TNBS-D3</t>
  </si>
  <si>
    <t>3.hafta-TNBS-D5</t>
  </si>
  <si>
    <t>3.hafta-TNBS-E5</t>
  </si>
  <si>
    <t>3.hafta-TNBS-E7</t>
  </si>
  <si>
    <t>5.hafta-kont-D1</t>
  </si>
  <si>
    <t>5.hafta-kont-D4</t>
  </si>
  <si>
    <t>5.hafta-AKM-D1</t>
  </si>
  <si>
    <t>5.hafta-AKM-D6</t>
  </si>
  <si>
    <t>5.hafta-AKM-E3</t>
  </si>
  <si>
    <t>5.hafta-TNBS-D3</t>
  </si>
  <si>
    <t>5.hafta-TNBS-D6</t>
  </si>
  <si>
    <t>5.hafta-TNBS-E4</t>
  </si>
  <si>
    <t>5.hafta-TNBS-E5</t>
  </si>
  <si>
    <t>5.hafta-TNBS-E7</t>
  </si>
  <si>
    <t>7.hafta-kont-D2</t>
  </si>
  <si>
    <t>7.hafta-kont-D4</t>
  </si>
  <si>
    <t>7.hafta-AKM-D4</t>
  </si>
  <si>
    <t>7.hafta-AKM-D5</t>
  </si>
  <si>
    <t>7.hafta-AKM-D6</t>
  </si>
  <si>
    <t>7.hafta-AKM-E2</t>
  </si>
  <si>
    <t>7.hafta-AKM-E3</t>
  </si>
  <si>
    <t>7.hafta-AKM-E4</t>
  </si>
  <si>
    <t>7.hafta-TNBS-D3</t>
  </si>
  <si>
    <t>7.hafta-TNBS-D5</t>
  </si>
  <si>
    <t>7.hafta-TNBS-D6</t>
  </si>
  <si>
    <t>7.hafta-TNBS-E7</t>
  </si>
  <si>
    <t>** Lps serum miktarları duplike çalışmak için yeterli değildi.</t>
  </si>
  <si>
    <t>KİT ADI</t>
  </si>
  <si>
    <t>TÜR</t>
  </si>
  <si>
    <t>MARKA</t>
  </si>
  <si>
    <t>LOT</t>
  </si>
  <si>
    <t>TNF-ALFA</t>
  </si>
  <si>
    <t>Mouse</t>
  </si>
  <si>
    <t>invitrogen</t>
  </si>
  <si>
    <t>220430-005</t>
  </si>
  <si>
    <t>IL-1BETA</t>
  </si>
  <si>
    <t>224603-007</t>
  </si>
  <si>
    <t>IL-6</t>
  </si>
  <si>
    <t>219252-005</t>
  </si>
  <si>
    <t>IL-10</t>
  </si>
  <si>
    <t>221004-004</t>
  </si>
  <si>
    <t>LPS</t>
  </si>
  <si>
    <t>Universal</t>
  </si>
  <si>
    <t>My BioSource</t>
  </si>
  <si>
    <t>SQR74G8L3R</t>
  </si>
  <si>
    <t>CSF-1</t>
  </si>
  <si>
    <t>Centrifuge: HETTICH Mıcro 200-R</t>
  </si>
  <si>
    <t>Microplate Reader: BIO-TEK EL X 800</t>
  </si>
  <si>
    <t>Auto Strip Washer: BIO-TEK EL X 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</si>
</sst>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00"/>
  </numFmts>
  <fonts count="3" x14ac:knownFonts="1">
    <font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2" fillId="2" borderId="1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2" fillId="5" borderId="1" xfId="0" applyFont="1" applyFill="1" applyBorder="1" applyAlignment="1">
      <alignment horizontal="center"/>
    </xf>
    <xf numFmtId="0" fontId="2" fillId="0" borderId="0" xfId="0" applyFont="1"/>
    <xf numFmtId="0" fontId="1" fillId="6" borderId="1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2" fillId="4" borderId="1" xfId="0" applyFont="1" applyFill="1" applyBorder="1" applyAlignment="1">
      <alignment horizontal="center"/>
    </xf>
    <xf numFmtId="0" fontId="0" fillId="5" borderId="1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/>
    </xf>
    <xf numFmtId="164" fontId="2" fillId="6" borderId="1" xfId="0" applyNumberFormat="1" applyFont="1" applyFill="1" applyBorder="1" applyAlignment="1">
      <alignment horizontal="center"/>
    </xf>
    <xf numFmtId="2" fontId="2" fillId="6" borderId="1" xfId="0" applyNumberFormat="1" applyFon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164" fontId="2" fillId="2" borderId="1" xfId="0" applyNumberFormat="1" applyFont="1" applyFill="1" applyBorder="1" applyAlignment="1">
      <alignment horizontal="center"/>
    </xf>
    <xf numFmtId="164" fontId="0" fillId="0" borderId="1" xfId="0" applyNumberFormat="1" applyBorder="1" applyAlignment="1">
      <alignment horizontal="center"/>
    </xf>
    <xf numFmtId="164" fontId="2" fillId="5" borderId="1" xfId="0" applyNumberFormat="1" applyFont="1" applyFill="1" applyBorder="1" applyAlignment="1">
      <alignment horizontal="center"/>
    </xf>
    <xf numFmtId="0" fontId="2" fillId="4" borderId="1" xfId="0" applyFont="1" applyFill="1" applyBorder="1"/>
    <xf numFmtId="0" fontId="2" fillId="4" borderId="0" xfId="0" applyFont="1" applyFill="1" applyBorder="1"/>
    <xf numFmtId="0" fontId="1" fillId="6" borderId="2" xfId="0" applyFont="1" applyFill="1" applyBorder="1" applyAlignment="1">
      <alignment horizontal="center"/>
    </xf>
    <xf numFmtId="0" fontId="2" fillId="7" borderId="2" xfId="0" applyFont="1" applyFill="1" applyBorder="1"/>
    <xf numFmtId="0" fontId="2" fillId="7" borderId="2" xfId="0" applyFont="1" applyFill="1" applyBorder="1" applyAlignment="1">
      <alignment horizontal="center"/>
    </xf>
    <xf numFmtId="0" fontId="2" fillId="8" borderId="2" xfId="0" applyFont="1" applyFill="1" applyBorder="1" applyAlignment="1">
      <alignment horizontal="center"/>
    </xf>
    <xf numFmtId="0" fontId="2" fillId="9" borderId="2" xfId="0" applyFont="1" applyFill="1" applyBorder="1"/>
    <xf numFmtId="0" fontId="2" fillId="2" borderId="1" xfId="0" applyFont="1" applyFill="1" applyBorder="1"/>
    <xf numFmtId="0" fontId="0" fillId="2" borderId="1" xfId="0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5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4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IL-6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6.0510279965004375E-2"/>
                  <c:y val="-0.1890871974336541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'IL-6'!$C$13:$C$19</c:f>
              <c:numCache>
                <c:formatCode>General</c:formatCode>
                <c:ptCount val="7"/>
                <c:pt idx="0">
                  <c:v>2.7850000000000001</c:v>
                </c:pt>
                <c:pt idx="1">
                  <c:v>1.7850000000000001</c:v>
                </c:pt>
                <c:pt idx="2">
                  <c:v>1.2150000000000001</c:v>
                </c:pt>
                <c:pt idx="3">
                  <c:v>0.77200000000000002</c:v>
                </c:pt>
                <c:pt idx="4">
                  <c:v>0.39100000000000001</c:v>
                </c:pt>
                <c:pt idx="5">
                  <c:v>0.22699999999999998</c:v>
                </c:pt>
                <c:pt idx="6">
                  <c:v>0.05</c:v>
                </c:pt>
              </c:numCache>
            </c:numRef>
          </c:xVal>
          <c:yVal>
            <c:numRef>
              <c:f>'IL-6'!$D$13:$D$19</c:f>
              <c:numCache>
                <c:formatCode>General</c:formatCode>
                <c:ptCount val="7"/>
                <c:pt idx="0">
                  <c:v>500</c:v>
                </c:pt>
                <c:pt idx="1">
                  <c:v>250</c:v>
                </c:pt>
                <c:pt idx="2">
                  <c:v>125</c:v>
                </c:pt>
                <c:pt idx="3">
                  <c:v>62.5</c:v>
                </c:pt>
                <c:pt idx="4">
                  <c:v>31.2</c:v>
                </c:pt>
                <c:pt idx="5">
                  <c:v>15.6</c:v>
                </c:pt>
                <c:pt idx="6">
                  <c:v>7.8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3A6-41B0-9CA3-33A2EDEB5D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32741583"/>
        <c:axId val="1332748239"/>
      </c:scatterChart>
      <c:valAx>
        <c:axId val="133274158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332748239"/>
        <c:crosses val="autoZero"/>
        <c:crossBetween val="midCat"/>
      </c:valAx>
      <c:valAx>
        <c:axId val="13327482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33274158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IL-10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1702362204724409"/>
                  <c:y val="-0.2042341061533974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[1]Sayfa1!$C$15:$C$22</c:f>
              <c:numCache>
                <c:formatCode>General</c:formatCode>
                <c:ptCount val="8"/>
                <c:pt idx="0">
                  <c:v>2.6679999999999997</c:v>
                </c:pt>
                <c:pt idx="1">
                  <c:v>1.6380000000000001</c:v>
                </c:pt>
                <c:pt idx="2">
                  <c:v>0.89500000000000002</c:v>
                </c:pt>
                <c:pt idx="3">
                  <c:v>0.41199999999999998</c:v>
                </c:pt>
                <c:pt idx="4">
                  <c:v>0.24600000000000002</c:v>
                </c:pt>
                <c:pt idx="5">
                  <c:v>0.16800000000000001</c:v>
                </c:pt>
                <c:pt idx="6">
                  <c:v>0.05</c:v>
                </c:pt>
                <c:pt idx="7">
                  <c:v>0</c:v>
                </c:pt>
              </c:numCache>
            </c:numRef>
          </c:xVal>
          <c:yVal>
            <c:numRef>
              <c:f>[1]Sayfa1!$D$15:$D$22</c:f>
              <c:numCache>
                <c:formatCode>General</c:formatCode>
                <c:ptCount val="8"/>
                <c:pt idx="0">
                  <c:v>2500</c:v>
                </c:pt>
                <c:pt idx="1">
                  <c:v>1250</c:v>
                </c:pt>
                <c:pt idx="2">
                  <c:v>625</c:v>
                </c:pt>
                <c:pt idx="3">
                  <c:v>312.5</c:v>
                </c:pt>
                <c:pt idx="4">
                  <c:v>156.30000000000001</c:v>
                </c:pt>
                <c:pt idx="5">
                  <c:v>78.099999999999994</c:v>
                </c:pt>
                <c:pt idx="6">
                  <c:v>39.1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A09-4C8F-8441-01ED2E1BD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26335503"/>
        <c:axId val="1326333839"/>
      </c:scatterChart>
      <c:valAx>
        <c:axId val="13263355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326333839"/>
        <c:crosses val="autoZero"/>
        <c:crossBetween val="midCat"/>
      </c:valAx>
      <c:valAx>
        <c:axId val="13263338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32633550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TNFA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5971062992125984"/>
                  <c:y val="-0.2143591426071740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[2]Sayfa1!$C$14:$C$20</c:f>
              <c:numCache>
                <c:formatCode>General</c:formatCode>
                <c:ptCount val="7"/>
                <c:pt idx="0">
                  <c:v>2.6145</c:v>
                </c:pt>
                <c:pt idx="1">
                  <c:v>1.7775000000000001</c:v>
                </c:pt>
                <c:pt idx="2">
                  <c:v>1.2285000000000001</c:v>
                </c:pt>
                <c:pt idx="3">
                  <c:v>0.84150000000000003</c:v>
                </c:pt>
                <c:pt idx="4">
                  <c:v>0.61699999999999988</c:v>
                </c:pt>
                <c:pt idx="5">
                  <c:v>0.3165</c:v>
                </c:pt>
                <c:pt idx="6">
                  <c:v>0.21949999999999997</c:v>
                </c:pt>
              </c:numCache>
            </c:numRef>
          </c:xVal>
          <c:yVal>
            <c:numRef>
              <c:f>[2]Sayfa1!$D$14:$D$20</c:f>
              <c:numCache>
                <c:formatCode>General</c:formatCode>
                <c:ptCount val="7"/>
                <c:pt idx="0">
                  <c:v>2000</c:v>
                </c:pt>
                <c:pt idx="1">
                  <c:v>1000</c:v>
                </c:pt>
                <c:pt idx="2">
                  <c:v>500</c:v>
                </c:pt>
                <c:pt idx="3">
                  <c:v>250</c:v>
                </c:pt>
                <c:pt idx="4">
                  <c:v>125</c:v>
                </c:pt>
                <c:pt idx="5">
                  <c:v>62.2</c:v>
                </c:pt>
                <c:pt idx="6">
                  <c:v>31.3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214-45DD-B343-7F031A5AA1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02704944"/>
        <c:axId val="1802701616"/>
      </c:scatterChart>
      <c:valAx>
        <c:axId val="18027049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802701616"/>
        <c:crosses val="autoZero"/>
        <c:crossBetween val="midCat"/>
      </c:valAx>
      <c:valAx>
        <c:axId val="1802701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8027049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IL-1B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6.1625328083989503E-2"/>
                  <c:y val="-0.1944652230971128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[3]Sayfa1!$C$14:$C$20</c:f>
              <c:numCache>
                <c:formatCode>General</c:formatCode>
                <c:ptCount val="7"/>
                <c:pt idx="0">
                  <c:v>1.873</c:v>
                </c:pt>
                <c:pt idx="1">
                  <c:v>1.1259999999999999</c:v>
                </c:pt>
                <c:pt idx="2">
                  <c:v>0.56700000000000006</c:v>
                </c:pt>
                <c:pt idx="3">
                  <c:v>0.34299999999999997</c:v>
                </c:pt>
                <c:pt idx="4">
                  <c:v>0.13900000000000001</c:v>
                </c:pt>
                <c:pt idx="5">
                  <c:v>7.0999999999999994E-2</c:v>
                </c:pt>
                <c:pt idx="6">
                  <c:v>5.3000000000000005E-2</c:v>
                </c:pt>
              </c:numCache>
            </c:numRef>
          </c:xVal>
          <c:yVal>
            <c:numRef>
              <c:f>[3]Sayfa1!$D$14:$D$20</c:f>
              <c:numCache>
                <c:formatCode>General</c:formatCode>
                <c:ptCount val="7"/>
                <c:pt idx="0">
                  <c:v>500</c:v>
                </c:pt>
                <c:pt idx="1">
                  <c:v>250</c:v>
                </c:pt>
                <c:pt idx="2">
                  <c:v>125</c:v>
                </c:pt>
                <c:pt idx="3">
                  <c:v>62.5</c:v>
                </c:pt>
                <c:pt idx="4">
                  <c:v>31.3</c:v>
                </c:pt>
                <c:pt idx="5">
                  <c:v>15.6</c:v>
                </c:pt>
                <c:pt idx="6">
                  <c:v>7.8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130-4A22-B9E4-F146DE7D05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40668848"/>
        <c:axId val="1140672176"/>
      </c:scatterChart>
      <c:valAx>
        <c:axId val="11406688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140672176"/>
        <c:crosses val="autoZero"/>
        <c:crossBetween val="midCat"/>
      </c:valAx>
      <c:valAx>
        <c:axId val="11406721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1406688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CSF-1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/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[4]Sayfa1!$C$13:$C$19</c:f>
              <c:numCache>
                <c:formatCode>General</c:formatCode>
                <c:ptCount val="7"/>
                <c:pt idx="0">
                  <c:v>2.7770000000000001</c:v>
                </c:pt>
                <c:pt idx="1">
                  <c:v>1.7830000000000001</c:v>
                </c:pt>
                <c:pt idx="2">
                  <c:v>1.143</c:v>
                </c:pt>
                <c:pt idx="3">
                  <c:v>0.74199999999999999</c:v>
                </c:pt>
                <c:pt idx="4">
                  <c:v>0.36499999999999999</c:v>
                </c:pt>
                <c:pt idx="5">
                  <c:v>0.253</c:v>
                </c:pt>
                <c:pt idx="6">
                  <c:v>0.17</c:v>
                </c:pt>
              </c:numCache>
            </c:numRef>
          </c:xVal>
          <c:yVal>
            <c:numRef>
              <c:f>[4]Sayfa1!$D$13:$D$19</c:f>
              <c:numCache>
                <c:formatCode>General</c:formatCode>
                <c:ptCount val="7"/>
                <c:pt idx="0">
                  <c:v>350</c:v>
                </c:pt>
                <c:pt idx="1">
                  <c:v>140</c:v>
                </c:pt>
                <c:pt idx="2">
                  <c:v>56</c:v>
                </c:pt>
                <c:pt idx="3">
                  <c:v>22.4</c:v>
                </c:pt>
                <c:pt idx="4">
                  <c:v>8.9600000000000009</c:v>
                </c:pt>
                <c:pt idx="5">
                  <c:v>3.58</c:v>
                </c:pt>
                <c:pt idx="6">
                  <c:v>1.43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763-4ED5-8F3C-73567D5946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65264368"/>
        <c:axId val="1765263536"/>
      </c:scatterChart>
      <c:valAx>
        <c:axId val="17652643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765263536"/>
        <c:crosses val="autoZero"/>
        <c:crossBetween val="midCat"/>
      </c:valAx>
      <c:valAx>
        <c:axId val="1765263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7652643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LPS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5979790026246718"/>
                  <c:y val="-0.7298877223680373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[5]Sayfa1!$B$15:$B$21</c:f>
              <c:numCache>
                <c:formatCode>General</c:formatCode>
                <c:ptCount val="7"/>
                <c:pt idx="0">
                  <c:v>7.9000000000000001E-2</c:v>
                </c:pt>
                <c:pt idx="1">
                  <c:v>0.52700000000000002</c:v>
                </c:pt>
                <c:pt idx="2">
                  <c:v>0.89700000000000002</c:v>
                </c:pt>
                <c:pt idx="3">
                  <c:v>1.179</c:v>
                </c:pt>
                <c:pt idx="4">
                  <c:v>1.385</c:v>
                </c:pt>
                <c:pt idx="5">
                  <c:v>1.556</c:v>
                </c:pt>
                <c:pt idx="6">
                  <c:v>2.0960000000000001</c:v>
                </c:pt>
              </c:numCache>
            </c:numRef>
          </c:xVal>
          <c:yVal>
            <c:numRef>
              <c:f>[5]Sayfa1!$C$15:$C$21</c:f>
              <c:numCache>
                <c:formatCode>General</c:formatCode>
                <c:ptCount val="7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3.13</c:v>
                </c:pt>
                <c:pt idx="6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6F1-46A3-9694-D9293BDFB2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37488800"/>
        <c:axId val="1137490464"/>
      </c:scatterChart>
      <c:valAx>
        <c:axId val="11374888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137490464"/>
        <c:crosses val="autoZero"/>
        <c:crossBetween val="midCat"/>
      </c:valAx>
      <c:valAx>
        <c:axId val="1137490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1374888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285750</xdr:colOff>
      <xdr:row>11</xdr:row>
      <xdr:rowOff>133350</xdr:rowOff>
    </xdr:from>
    <xdr:to>
      <xdr:col>13</xdr:col>
      <xdr:colOff>590550</xdr:colOff>
      <xdr:row>26</xdr:row>
      <xdr:rowOff>19050</xdr:rowOff>
    </xdr:to>
    <xdr:graphicFrame macro="">
      <xdr:nvGraphicFramePr>
        <xdr:cNvPr id="3" name="Grafik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361950</xdr:colOff>
      <xdr:row>12</xdr:row>
      <xdr:rowOff>104775</xdr:rowOff>
    </xdr:from>
    <xdr:to>
      <xdr:col>13</xdr:col>
      <xdr:colOff>57150</xdr:colOff>
      <xdr:row>26</xdr:row>
      <xdr:rowOff>180975</xdr:rowOff>
    </xdr:to>
    <xdr:graphicFrame macro="">
      <xdr:nvGraphicFramePr>
        <xdr:cNvPr id="2" name="Grafik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361950</xdr:colOff>
      <xdr:row>12</xdr:row>
      <xdr:rowOff>142875</xdr:rowOff>
    </xdr:from>
    <xdr:to>
      <xdr:col>14</xdr:col>
      <xdr:colOff>57150</xdr:colOff>
      <xdr:row>27</xdr:row>
      <xdr:rowOff>28575</xdr:rowOff>
    </xdr:to>
    <xdr:graphicFrame macro="">
      <xdr:nvGraphicFramePr>
        <xdr:cNvPr id="2" name="Grafik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485775</xdr:colOff>
      <xdr:row>11</xdr:row>
      <xdr:rowOff>114300</xdr:rowOff>
    </xdr:from>
    <xdr:to>
      <xdr:col>13</xdr:col>
      <xdr:colOff>180975</xdr:colOff>
      <xdr:row>26</xdr:row>
      <xdr:rowOff>0</xdr:rowOff>
    </xdr:to>
    <xdr:graphicFrame macro="">
      <xdr:nvGraphicFramePr>
        <xdr:cNvPr id="2" name="Grafik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285750</xdr:colOff>
      <xdr:row>11</xdr:row>
      <xdr:rowOff>85725</xdr:rowOff>
    </xdr:from>
    <xdr:to>
      <xdr:col>13</xdr:col>
      <xdr:colOff>590550</xdr:colOff>
      <xdr:row>25</xdr:row>
      <xdr:rowOff>161925</xdr:rowOff>
    </xdr:to>
    <xdr:graphicFrame macro="">
      <xdr:nvGraphicFramePr>
        <xdr:cNvPr id="2" name="Grafik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219075</xdr:colOff>
      <xdr:row>13</xdr:row>
      <xdr:rowOff>114300</xdr:rowOff>
    </xdr:from>
    <xdr:to>
      <xdr:col>12</xdr:col>
      <xdr:colOff>523875</xdr:colOff>
      <xdr:row>28</xdr:row>
      <xdr:rowOff>0</xdr:rowOff>
    </xdr:to>
    <xdr:graphicFrame macro="">
      <xdr:nvGraphicFramePr>
        <xdr:cNvPr id="2" name="Grafik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10</xdr:row>
      <xdr:rowOff>26193</xdr:rowOff>
    </xdr:from>
    <xdr:to>
      <xdr:col>3</xdr:col>
      <xdr:colOff>1095375</xdr:colOff>
      <xdr:row>32</xdr:row>
      <xdr:rowOff>57149</xdr:rowOff>
    </xdr:to>
    <xdr:pic>
      <xdr:nvPicPr>
        <xdr:cNvPr id="2" name="Resim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2055018"/>
          <a:ext cx="5629275" cy="4221956"/>
        </a:xfrm>
        <a:prstGeom prst="rect">
          <a:avLst/>
        </a:prstGeom>
      </xdr:spPr>
    </xdr:pic>
    <xdr:clientData/>
  </xdr:twoCellAnchor>
  <xdr:twoCellAnchor editAs="oneCell">
    <xdr:from>
      <xdr:col>3</xdr:col>
      <xdr:colOff>1104900</xdr:colOff>
      <xdr:row>10</xdr:row>
      <xdr:rowOff>49310</xdr:rowOff>
    </xdr:from>
    <xdr:to>
      <xdr:col>13</xdr:col>
      <xdr:colOff>63990</xdr:colOff>
      <xdr:row>31</xdr:row>
      <xdr:rowOff>133350</xdr:rowOff>
    </xdr:to>
    <xdr:pic>
      <xdr:nvPicPr>
        <xdr:cNvPr id="3" name="Resi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67375" y="2078135"/>
          <a:ext cx="7150590" cy="40845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76200</xdr:rowOff>
    </xdr:from>
    <xdr:to>
      <xdr:col>3</xdr:col>
      <xdr:colOff>1533524</xdr:colOff>
      <xdr:row>56</xdr:row>
      <xdr:rowOff>76199</xdr:rowOff>
    </xdr:to>
    <xdr:pic>
      <xdr:nvPicPr>
        <xdr:cNvPr id="4" name="Resim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96025"/>
          <a:ext cx="6095999" cy="4571999"/>
        </a:xfrm>
        <a:prstGeom prst="rect">
          <a:avLst/>
        </a:prstGeom>
      </xdr:spPr>
    </xdr:pic>
    <xdr:clientData/>
  </xdr:twoCellAnchor>
  <xdr:twoCellAnchor editAs="oneCell">
    <xdr:from>
      <xdr:col>3</xdr:col>
      <xdr:colOff>1533524</xdr:colOff>
      <xdr:row>32</xdr:row>
      <xdr:rowOff>85237</xdr:rowOff>
    </xdr:from>
    <xdr:to>
      <xdr:col>12</xdr:col>
      <xdr:colOff>285749</xdr:colOff>
      <xdr:row>55</xdr:row>
      <xdr:rowOff>12055</xdr:rowOff>
    </xdr:to>
    <xdr:pic>
      <xdr:nvPicPr>
        <xdr:cNvPr id="5" name="Resim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5999" y="6305062"/>
          <a:ext cx="6334125" cy="43083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92648</xdr:rowOff>
    </xdr:from>
    <xdr:to>
      <xdr:col>4</xdr:col>
      <xdr:colOff>0</xdr:colOff>
      <xdr:row>76</xdr:row>
      <xdr:rowOff>44282</xdr:rowOff>
    </xdr:to>
    <xdr:pic>
      <xdr:nvPicPr>
        <xdr:cNvPr id="6" name="Resim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84473"/>
          <a:ext cx="6219825" cy="3761634"/>
        </a:xfrm>
        <a:prstGeom prst="rect">
          <a:avLst/>
        </a:prstGeom>
      </xdr:spPr>
    </xdr:pic>
    <xdr:clientData/>
  </xdr:twoCellAnchor>
  <xdr:twoCellAnchor editAs="oneCell">
    <xdr:from>
      <xdr:col>4</xdr:col>
      <xdr:colOff>2381</xdr:colOff>
      <xdr:row>56</xdr:row>
      <xdr:rowOff>85724</xdr:rowOff>
    </xdr:from>
    <xdr:to>
      <xdr:col>11</xdr:col>
      <xdr:colOff>66675</xdr:colOff>
      <xdr:row>94</xdr:row>
      <xdr:rowOff>19049</xdr:rowOff>
    </xdr:to>
    <xdr:pic>
      <xdr:nvPicPr>
        <xdr:cNvPr id="7" name="Resim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2206" y="10877549"/>
          <a:ext cx="5379244" cy="7172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104774</xdr:rowOff>
    </xdr:from>
    <xdr:to>
      <xdr:col>4</xdr:col>
      <xdr:colOff>2381</xdr:colOff>
      <xdr:row>120</xdr:row>
      <xdr:rowOff>19049</xdr:rowOff>
    </xdr:to>
    <xdr:pic>
      <xdr:nvPicPr>
        <xdr:cNvPr id="8" name="Resim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706599"/>
          <a:ext cx="6222206" cy="8296275"/>
        </a:xfrm>
        <a:prstGeom prst="rect">
          <a:avLst/>
        </a:prstGeom>
      </xdr:spPr>
    </xdr:pic>
    <xdr:clientData/>
  </xdr:twoCellAnchor>
  <xdr:twoCellAnchor editAs="oneCell">
    <xdr:from>
      <xdr:col>4</xdr:col>
      <xdr:colOff>13446</xdr:colOff>
      <xdr:row>94</xdr:row>
      <xdr:rowOff>19049</xdr:rowOff>
    </xdr:from>
    <xdr:to>
      <xdr:col>12</xdr:col>
      <xdr:colOff>247649</xdr:colOff>
      <xdr:row>131</xdr:row>
      <xdr:rowOff>59530</xdr:rowOff>
    </xdr:to>
    <xdr:pic>
      <xdr:nvPicPr>
        <xdr:cNvPr id="9" name="Resim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33271" y="18049874"/>
          <a:ext cx="6158753" cy="70889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133350</xdr:rowOff>
    </xdr:from>
    <xdr:to>
      <xdr:col>4</xdr:col>
      <xdr:colOff>24658</xdr:colOff>
      <xdr:row>164</xdr:row>
      <xdr:rowOff>47624</xdr:rowOff>
    </xdr:to>
    <xdr:pic>
      <xdr:nvPicPr>
        <xdr:cNvPr id="10" name="Resim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593675"/>
          <a:ext cx="6244483" cy="5819774"/>
        </a:xfrm>
        <a:prstGeom prst="rect">
          <a:avLst/>
        </a:prstGeom>
      </xdr:spPr>
    </xdr:pic>
    <xdr:clientData/>
  </xdr:twoCellAnchor>
  <xdr:twoCellAnchor editAs="oneCell">
    <xdr:from>
      <xdr:col>4</xdr:col>
      <xdr:colOff>66454</xdr:colOff>
      <xdr:row>133</xdr:row>
      <xdr:rowOff>133350</xdr:rowOff>
    </xdr:from>
    <xdr:to>
      <xdr:col>12</xdr:col>
      <xdr:colOff>208270</xdr:colOff>
      <xdr:row>175</xdr:row>
      <xdr:rowOff>171449</xdr:rowOff>
    </xdr:to>
    <xdr:pic>
      <xdr:nvPicPr>
        <xdr:cNvPr id="11" name="Resim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279" y="25593675"/>
          <a:ext cx="6066366" cy="80390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164</xdr:row>
      <xdr:rowOff>71055</xdr:rowOff>
    </xdr:from>
    <xdr:to>
      <xdr:col>4</xdr:col>
      <xdr:colOff>66675</xdr:colOff>
      <xdr:row>185</xdr:row>
      <xdr:rowOff>78015</xdr:rowOff>
    </xdr:to>
    <xdr:pic>
      <xdr:nvPicPr>
        <xdr:cNvPr id="12" name="Resim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1436880"/>
          <a:ext cx="6276975" cy="4007460"/>
        </a:xfrm>
        <a:prstGeom prst="rect">
          <a:avLst/>
        </a:prstGeom>
      </xdr:spPr>
    </xdr:pic>
    <xdr:clientData/>
  </xdr:twoCellAnchor>
  <xdr:twoCellAnchor editAs="oneCell">
    <xdr:from>
      <xdr:col>4</xdr:col>
      <xdr:colOff>82240</xdr:colOff>
      <xdr:row>175</xdr:row>
      <xdr:rowOff>180975</xdr:rowOff>
    </xdr:from>
    <xdr:to>
      <xdr:col>12</xdr:col>
      <xdr:colOff>116627</xdr:colOff>
      <xdr:row>217</xdr:row>
      <xdr:rowOff>142875</xdr:rowOff>
    </xdr:to>
    <xdr:pic>
      <xdr:nvPicPr>
        <xdr:cNvPr id="13" name="Resim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02065" y="33642300"/>
          <a:ext cx="5958937" cy="79629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&#214;zg&#252;r%20Y&#305;lmaz-&#305;l-10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&#214;zg&#252;r%20Y&#305;lmaz-tnfa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&#214;zg&#252;r%20Y&#305;lmaz-&#305;l-1b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&#214;zg&#252;r%20Y&#305;lmaz-csf-1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&#214;zg&#252;r%20Y&#305;lmaz-lp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yfa1"/>
    </sheetNames>
    <sheetDataSet>
      <sheetData sheetId="0">
        <row r="15">
          <cell r="C15">
            <v>2.6679999999999997</v>
          </cell>
          <cell r="D15">
            <v>2500</v>
          </cell>
        </row>
        <row r="16">
          <cell r="C16">
            <v>1.6380000000000001</v>
          </cell>
          <cell r="D16">
            <v>1250</v>
          </cell>
        </row>
        <row r="17">
          <cell r="C17">
            <v>0.89500000000000002</v>
          </cell>
          <cell r="D17">
            <v>625</v>
          </cell>
        </row>
        <row r="18">
          <cell r="C18">
            <v>0.41199999999999998</v>
          </cell>
          <cell r="D18">
            <v>312.5</v>
          </cell>
        </row>
        <row r="19">
          <cell r="C19">
            <v>0.24600000000000002</v>
          </cell>
          <cell r="D19">
            <v>156.30000000000001</v>
          </cell>
        </row>
        <row r="20">
          <cell r="C20">
            <v>0.16800000000000001</v>
          </cell>
          <cell r="D20">
            <v>78.099999999999994</v>
          </cell>
        </row>
        <row r="21">
          <cell r="C21">
            <v>0.05</v>
          </cell>
          <cell r="D21">
            <v>39.1</v>
          </cell>
        </row>
        <row r="22">
          <cell r="C22">
            <v>0</v>
          </cell>
          <cell r="D22">
            <v>0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yfa1"/>
    </sheetNames>
    <sheetDataSet>
      <sheetData sheetId="0">
        <row r="14">
          <cell r="C14">
            <v>2.6145</v>
          </cell>
          <cell r="D14">
            <v>2000</v>
          </cell>
        </row>
        <row r="15">
          <cell r="C15">
            <v>1.7775000000000001</v>
          </cell>
          <cell r="D15">
            <v>1000</v>
          </cell>
        </row>
        <row r="16">
          <cell r="C16">
            <v>1.2285000000000001</v>
          </cell>
          <cell r="D16">
            <v>500</v>
          </cell>
        </row>
        <row r="17">
          <cell r="C17">
            <v>0.84150000000000003</v>
          </cell>
          <cell r="D17">
            <v>250</v>
          </cell>
        </row>
        <row r="18">
          <cell r="C18">
            <v>0.61699999999999988</v>
          </cell>
          <cell r="D18">
            <v>125</v>
          </cell>
        </row>
        <row r="19">
          <cell r="C19">
            <v>0.3165</v>
          </cell>
          <cell r="D19">
            <v>62.2</v>
          </cell>
        </row>
        <row r="20">
          <cell r="C20">
            <v>0.21949999999999997</v>
          </cell>
          <cell r="D20">
            <v>31.3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yfa1"/>
    </sheetNames>
    <sheetDataSet>
      <sheetData sheetId="0">
        <row r="14">
          <cell r="C14">
            <v>1.873</v>
          </cell>
          <cell r="D14">
            <v>500</v>
          </cell>
        </row>
        <row r="15">
          <cell r="C15">
            <v>1.1259999999999999</v>
          </cell>
          <cell r="D15">
            <v>250</v>
          </cell>
        </row>
        <row r="16">
          <cell r="C16">
            <v>0.56700000000000006</v>
          </cell>
          <cell r="D16">
            <v>125</v>
          </cell>
        </row>
        <row r="17">
          <cell r="C17">
            <v>0.34299999999999997</v>
          </cell>
          <cell r="D17">
            <v>62.5</v>
          </cell>
        </row>
        <row r="18">
          <cell r="C18">
            <v>0.13900000000000001</v>
          </cell>
          <cell r="D18">
            <v>31.3</v>
          </cell>
        </row>
        <row r="19">
          <cell r="C19">
            <v>7.0999999999999994E-2</v>
          </cell>
          <cell r="D19">
            <v>15.6</v>
          </cell>
        </row>
        <row r="20">
          <cell r="C20">
            <v>5.3000000000000005E-2</v>
          </cell>
          <cell r="D20">
            <v>7.8</v>
          </cell>
        </row>
      </sheetData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yfa1"/>
    </sheetNames>
    <sheetDataSet>
      <sheetData sheetId="0">
        <row r="13">
          <cell r="C13">
            <v>2.7770000000000001</v>
          </cell>
          <cell r="D13">
            <v>350</v>
          </cell>
        </row>
        <row r="14">
          <cell r="C14">
            <v>1.7830000000000001</v>
          </cell>
          <cell r="D14">
            <v>140</v>
          </cell>
        </row>
        <row r="15">
          <cell r="C15">
            <v>1.143</v>
          </cell>
          <cell r="D15">
            <v>56</v>
          </cell>
        </row>
        <row r="16">
          <cell r="C16">
            <v>0.74199999999999999</v>
          </cell>
          <cell r="D16">
            <v>22.4</v>
          </cell>
        </row>
        <row r="17">
          <cell r="C17">
            <v>0.36499999999999999</v>
          </cell>
          <cell r="D17">
            <v>8.9600000000000009</v>
          </cell>
        </row>
        <row r="18">
          <cell r="C18">
            <v>0.253</v>
          </cell>
          <cell r="D18">
            <v>3.58</v>
          </cell>
        </row>
        <row r="19">
          <cell r="C19">
            <v>0.17</v>
          </cell>
          <cell r="D19">
            <v>1.43</v>
          </cell>
        </row>
      </sheetData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yfa1"/>
    </sheetNames>
    <sheetDataSet>
      <sheetData sheetId="0">
        <row r="15">
          <cell r="B15">
            <v>7.9000000000000001E-2</v>
          </cell>
          <cell r="C15">
            <v>100</v>
          </cell>
        </row>
        <row r="16">
          <cell r="B16">
            <v>0.52700000000000002</v>
          </cell>
          <cell r="C16">
            <v>50</v>
          </cell>
        </row>
        <row r="17">
          <cell r="B17">
            <v>0.89700000000000002</v>
          </cell>
          <cell r="C17">
            <v>25</v>
          </cell>
        </row>
        <row r="18">
          <cell r="B18">
            <v>1.179</v>
          </cell>
          <cell r="C18">
            <v>12.5</v>
          </cell>
        </row>
        <row r="19">
          <cell r="B19">
            <v>1.385</v>
          </cell>
          <cell r="C19">
            <v>6.25</v>
          </cell>
        </row>
        <row r="20">
          <cell r="B20">
            <v>1.556</v>
          </cell>
          <cell r="C20">
            <v>3.13</v>
          </cell>
        </row>
        <row r="21">
          <cell r="B21">
            <v>2.0960000000000001</v>
          </cell>
          <cell r="C21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75"/>
  <sheetViews>
    <sheetView tabSelected="1" workbookViewId="0">
      <selection activeCell="R10" sqref="R10"/>
    </sheetView>
  </sheetViews>
  <sheetFormatPr defaultRowHeight="15" x14ac:dyDescent="0.25"/>
  <cols>
    <col min="1" max="2" width="13" customWidth="1"/>
    <col min="3" max="3" width="11" customWidth="1"/>
  </cols>
  <sheetData>
    <row r="2" spans="1:8" x14ac:dyDescent="0.25">
      <c r="A2" s="1">
        <v>2.851</v>
      </c>
      <c r="B2" s="1">
        <v>2.8490000000000002</v>
      </c>
      <c r="C2" s="2">
        <v>0.22800000000000001</v>
      </c>
      <c r="D2" s="2">
        <v>0.23200000000000001</v>
      </c>
      <c r="E2" s="2">
        <v>0.16600000000000001</v>
      </c>
      <c r="F2" s="2">
        <v>0.155</v>
      </c>
      <c r="G2" s="2">
        <v>0.218</v>
      </c>
      <c r="H2" s="2">
        <v>0.15</v>
      </c>
    </row>
    <row r="3" spans="1:8" x14ac:dyDescent="0.25">
      <c r="A3" s="1">
        <v>1.847</v>
      </c>
      <c r="B3" s="1">
        <v>1.8620000000000001</v>
      </c>
      <c r="C3" s="2">
        <v>0.20200000000000001</v>
      </c>
      <c r="D3" s="2">
        <v>0.20899999999999999</v>
      </c>
      <c r="E3" s="2">
        <v>0.17400000000000002</v>
      </c>
      <c r="F3" s="2">
        <v>0.159</v>
      </c>
      <c r="G3" s="2">
        <v>0.215</v>
      </c>
      <c r="H3" s="2">
        <v>0.13600000000000001</v>
      </c>
    </row>
    <row r="4" spans="1:8" x14ac:dyDescent="0.25">
      <c r="A4" s="1">
        <v>1.2789999999999999</v>
      </c>
      <c r="B4" s="1">
        <v>1.2929999999999999</v>
      </c>
      <c r="C4" s="2">
        <v>0.20100000000000001</v>
      </c>
      <c r="D4" s="2">
        <v>0.46800000000000003</v>
      </c>
      <c r="E4" s="2">
        <v>0.17500000000000002</v>
      </c>
      <c r="F4" s="2">
        <v>0.17699999999999999</v>
      </c>
      <c r="G4" s="2">
        <v>0.17</v>
      </c>
      <c r="H4" s="2">
        <v>0.221</v>
      </c>
    </row>
    <row r="5" spans="1:8" x14ac:dyDescent="0.25">
      <c r="A5" s="1">
        <v>0.83399999999999996</v>
      </c>
      <c r="B5" s="1">
        <v>0.84099999999999997</v>
      </c>
      <c r="C5" s="2">
        <v>0.19800000000000001</v>
      </c>
      <c r="D5" s="2">
        <v>0.17500000000000002</v>
      </c>
      <c r="E5" s="2">
        <v>0.158</v>
      </c>
      <c r="F5" s="2">
        <v>0.17200000000000001</v>
      </c>
      <c r="G5" s="2">
        <v>0.153</v>
      </c>
      <c r="H5" s="2">
        <v>0.17</v>
      </c>
    </row>
    <row r="6" spans="1:8" x14ac:dyDescent="0.25">
      <c r="A6" s="1">
        <v>0.45800000000000002</v>
      </c>
      <c r="B6" s="1">
        <v>0.45400000000000001</v>
      </c>
      <c r="C6" s="2">
        <v>0.22900000000000001</v>
      </c>
      <c r="D6" s="2">
        <v>0.29199999999999998</v>
      </c>
      <c r="E6" s="2">
        <v>0.219</v>
      </c>
      <c r="F6" s="2">
        <v>0.216</v>
      </c>
      <c r="G6" s="2">
        <v>0.183</v>
      </c>
      <c r="H6" s="2">
        <v>0.20200000000000001</v>
      </c>
    </row>
    <row r="7" spans="1:8" x14ac:dyDescent="0.25">
      <c r="A7" s="1">
        <v>0.29099999999999998</v>
      </c>
      <c r="B7" s="1">
        <v>0.29399999999999998</v>
      </c>
      <c r="C7" s="2">
        <v>0.17400000000000002</v>
      </c>
      <c r="D7" s="2">
        <v>0.25900000000000001</v>
      </c>
      <c r="E7" s="2">
        <v>0.20400000000000001</v>
      </c>
      <c r="F7" s="2">
        <v>0.21099999999999999</v>
      </c>
      <c r="G7" s="2">
        <v>0.186</v>
      </c>
      <c r="H7" s="2">
        <v>0.16500000000000001</v>
      </c>
    </row>
    <row r="8" spans="1:8" x14ac:dyDescent="0.25">
      <c r="A8" s="1">
        <v>0.114</v>
      </c>
      <c r="B8" s="1">
        <v>0.11600000000000001</v>
      </c>
      <c r="C8" s="2">
        <v>0.20800000000000002</v>
      </c>
      <c r="D8" s="2">
        <v>0.14799999999999999</v>
      </c>
      <c r="E8" s="2">
        <v>0.40400000000000003</v>
      </c>
      <c r="F8" s="2">
        <v>0.20100000000000001</v>
      </c>
      <c r="G8" s="2">
        <v>0.21</v>
      </c>
      <c r="H8" s="2">
        <v>0.182</v>
      </c>
    </row>
    <row r="9" spans="1:8" x14ac:dyDescent="0.25">
      <c r="A9" s="3">
        <v>6.7000000000000004E-2</v>
      </c>
      <c r="B9" s="3">
        <v>6.3E-2</v>
      </c>
      <c r="C9" s="2">
        <v>0.216</v>
      </c>
      <c r="D9" s="2">
        <v>0.10400000000000001</v>
      </c>
      <c r="E9" s="2">
        <v>0.441</v>
      </c>
      <c r="F9" s="2">
        <v>0.191</v>
      </c>
      <c r="G9" s="2">
        <v>0.17</v>
      </c>
      <c r="H9" s="2">
        <v>0.16400000000000001</v>
      </c>
    </row>
    <row r="12" spans="1:8" x14ac:dyDescent="0.25">
      <c r="A12" t="s">
        <v>0</v>
      </c>
      <c r="B12" s="5" t="s">
        <v>9</v>
      </c>
      <c r="C12" s="5" t="s">
        <v>10</v>
      </c>
      <c r="D12" s="5" t="s">
        <v>11</v>
      </c>
      <c r="E12" s="5" t="s">
        <v>12</v>
      </c>
    </row>
    <row r="13" spans="1:8" x14ac:dyDescent="0.25">
      <c r="A13" t="s">
        <v>1</v>
      </c>
      <c r="B13" s="1">
        <v>2.85</v>
      </c>
      <c r="C13" s="6">
        <f>B13-B20</f>
        <v>2.7850000000000001</v>
      </c>
      <c r="D13" s="6">
        <v>500</v>
      </c>
      <c r="E13" s="9">
        <f>(46.942*C13*C13)+(48.832*C13)+(2.6635)</f>
        <v>502.75333395000007</v>
      </c>
    </row>
    <row r="14" spans="1:8" x14ac:dyDescent="0.25">
      <c r="A14" t="s">
        <v>2</v>
      </c>
      <c r="B14" s="1">
        <v>1.85</v>
      </c>
      <c r="C14" s="6">
        <f>B14-B20</f>
        <v>1.7850000000000001</v>
      </c>
      <c r="D14" s="6">
        <v>250</v>
      </c>
      <c r="E14" s="9">
        <f t="shared" ref="E14:E20" si="0">(46.942*C14*C14)+(48.832*C14)+(2.6635)</f>
        <v>239.39639395000003</v>
      </c>
    </row>
    <row r="15" spans="1:8" x14ac:dyDescent="0.25">
      <c r="A15" t="s">
        <v>3</v>
      </c>
      <c r="B15" s="1">
        <v>1.28</v>
      </c>
      <c r="C15" s="6">
        <f>B15-B20</f>
        <v>1.2150000000000001</v>
      </c>
      <c r="D15" s="6">
        <v>125</v>
      </c>
      <c r="E15" s="9">
        <f t="shared" si="0"/>
        <v>131.29133395000002</v>
      </c>
    </row>
    <row r="16" spans="1:8" x14ac:dyDescent="0.25">
      <c r="A16" t="s">
        <v>4</v>
      </c>
      <c r="B16" s="1">
        <v>0.83699999999999997</v>
      </c>
      <c r="C16" s="6">
        <f>B16-B20</f>
        <v>0.77200000000000002</v>
      </c>
      <c r="D16" s="6">
        <v>62.5</v>
      </c>
      <c r="E16" s="9">
        <f t="shared" si="0"/>
        <v>68.338484928</v>
      </c>
    </row>
    <row r="17" spans="1:12" x14ac:dyDescent="0.25">
      <c r="A17" t="s">
        <v>5</v>
      </c>
      <c r="B17" s="1">
        <v>0.45600000000000002</v>
      </c>
      <c r="C17" s="6">
        <f>B17-B20</f>
        <v>0.39100000000000001</v>
      </c>
      <c r="D17" s="6">
        <v>31.2</v>
      </c>
      <c r="E17" s="9">
        <f t="shared" si="0"/>
        <v>28.933351901999998</v>
      </c>
    </row>
    <row r="18" spans="1:12" x14ac:dyDescent="0.25">
      <c r="A18" t="s">
        <v>6</v>
      </c>
      <c r="B18" s="1">
        <v>0.29199999999999998</v>
      </c>
      <c r="C18" s="6">
        <f>B18-B20</f>
        <v>0.22699999999999998</v>
      </c>
      <c r="D18" s="6">
        <v>15.6</v>
      </c>
      <c r="E18" s="9">
        <f t="shared" si="0"/>
        <v>16.167238317999999</v>
      </c>
    </row>
    <row r="19" spans="1:12" x14ac:dyDescent="0.25">
      <c r="A19" t="s">
        <v>7</v>
      </c>
      <c r="B19" s="1">
        <v>0.115</v>
      </c>
      <c r="C19" s="6">
        <f>B19-B20</f>
        <v>0.05</v>
      </c>
      <c r="D19" s="6">
        <v>7.8</v>
      </c>
      <c r="E19" s="9">
        <f t="shared" si="0"/>
        <v>5.2224550000000001</v>
      </c>
    </row>
    <row r="20" spans="1:12" x14ac:dyDescent="0.25">
      <c r="A20" t="s">
        <v>8</v>
      </c>
      <c r="B20" s="3">
        <v>6.5000000000000002E-2</v>
      </c>
      <c r="C20" s="6">
        <f>B20-B20</f>
        <v>0</v>
      </c>
      <c r="D20" s="6">
        <v>0</v>
      </c>
      <c r="E20" s="9">
        <f t="shared" si="0"/>
        <v>2.6635</v>
      </c>
    </row>
    <row r="27" spans="1:12" x14ac:dyDescent="0.25">
      <c r="A27" s="7" t="s">
        <v>15</v>
      </c>
      <c r="B27" s="2" t="s">
        <v>14</v>
      </c>
      <c r="C27" s="8" t="s">
        <v>8</v>
      </c>
      <c r="D27" s="6" t="s">
        <v>10</v>
      </c>
      <c r="E27" s="9" t="s">
        <v>12</v>
      </c>
      <c r="I27" s="4"/>
      <c r="J27" s="4" t="s">
        <v>13</v>
      </c>
      <c r="K27" s="4"/>
      <c r="L27" s="4"/>
    </row>
    <row r="28" spans="1:12" x14ac:dyDescent="0.25">
      <c r="A28" s="7" t="s">
        <v>21</v>
      </c>
      <c r="B28" s="2">
        <v>0.22800000000000001</v>
      </c>
      <c r="C28" s="8">
        <v>6.5000000000000002E-2</v>
      </c>
      <c r="D28" s="6">
        <f>(B28-C28)</f>
        <v>0.16300000000000001</v>
      </c>
      <c r="E28" s="10">
        <f t="shared" ref="E28:E75" si="1">(46.942*D28*D28)+(48.832*D28)+(2.6635)</f>
        <v>11.870317998000001</v>
      </c>
    </row>
    <row r="29" spans="1:12" x14ac:dyDescent="0.25">
      <c r="A29" s="7" t="s">
        <v>21</v>
      </c>
      <c r="B29" s="2">
        <v>0.20200000000000001</v>
      </c>
      <c r="C29" s="8">
        <v>6.5000000000000002E-2</v>
      </c>
      <c r="D29" s="6">
        <f t="shared" ref="D29:D75" si="2">(B29-C29)</f>
        <v>0.13700000000000001</v>
      </c>
      <c r="E29" s="10">
        <f t="shared" si="1"/>
        <v>10.234538398000002</v>
      </c>
    </row>
    <row r="30" spans="1:12" x14ac:dyDescent="0.25">
      <c r="A30" s="7" t="s">
        <v>16</v>
      </c>
      <c r="B30" s="2">
        <v>0.20100000000000001</v>
      </c>
      <c r="C30" s="8">
        <v>6.5000000000000002E-2</v>
      </c>
      <c r="D30" s="6">
        <f t="shared" si="2"/>
        <v>0.13600000000000001</v>
      </c>
      <c r="E30" s="10">
        <f t="shared" si="1"/>
        <v>10.172891232000001</v>
      </c>
    </row>
    <row r="31" spans="1:12" x14ac:dyDescent="0.25">
      <c r="A31" s="7" t="s">
        <v>16</v>
      </c>
      <c r="B31" s="2">
        <v>0.19800000000000001</v>
      </c>
      <c r="C31" s="8">
        <v>6.5000000000000002E-2</v>
      </c>
      <c r="D31" s="6">
        <f t="shared" si="2"/>
        <v>0.13300000000000001</v>
      </c>
      <c r="E31" s="10">
        <f t="shared" si="1"/>
        <v>9.9885130380000007</v>
      </c>
    </row>
    <row r="32" spans="1:12" x14ac:dyDescent="0.25">
      <c r="A32" s="7" t="s">
        <v>17</v>
      </c>
      <c r="B32" s="2">
        <v>0.22900000000000001</v>
      </c>
      <c r="C32" s="8">
        <v>6.5000000000000002E-2</v>
      </c>
      <c r="D32" s="6">
        <f t="shared" si="2"/>
        <v>0.16400000000000001</v>
      </c>
      <c r="E32" s="10">
        <f t="shared" si="1"/>
        <v>11.934500032000003</v>
      </c>
    </row>
    <row r="33" spans="1:5" x14ac:dyDescent="0.25">
      <c r="A33" s="7" t="s">
        <v>17</v>
      </c>
      <c r="B33" s="2">
        <v>0.17400000000000002</v>
      </c>
      <c r="C33" s="8">
        <v>6.5000000000000002E-2</v>
      </c>
      <c r="D33" s="6">
        <f t="shared" si="2"/>
        <v>0.10900000000000001</v>
      </c>
      <c r="E33" s="10">
        <f t="shared" si="1"/>
        <v>8.5439059020000006</v>
      </c>
    </row>
    <row r="34" spans="1:5" x14ac:dyDescent="0.25">
      <c r="A34" s="7" t="s">
        <v>18</v>
      </c>
      <c r="B34" s="2">
        <v>0.20800000000000002</v>
      </c>
      <c r="C34" s="8">
        <v>6.5000000000000002E-2</v>
      </c>
      <c r="D34" s="6">
        <f t="shared" si="2"/>
        <v>0.14300000000000002</v>
      </c>
      <c r="E34" s="10">
        <f t="shared" si="1"/>
        <v>10.606392958000001</v>
      </c>
    </row>
    <row r="35" spans="1:5" x14ac:dyDescent="0.25">
      <c r="A35" s="7" t="s">
        <v>18</v>
      </c>
      <c r="B35" s="2">
        <v>0.216</v>
      </c>
      <c r="C35" s="8">
        <v>6.5000000000000002E-2</v>
      </c>
      <c r="D35" s="6">
        <f t="shared" si="2"/>
        <v>0.151</v>
      </c>
      <c r="E35" s="10">
        <f t="shared" si="1"/>
        <v>11.107456542000001</v>
      </c>
    </row>
    <row r="36" spans="1:5" x14ac:dyDescent="0.25">
      <c r="A36" s="7" t="s">
        <v>19</v>
      </c>
      <c r="B36" s="2">
        <v>0.23200000000000001</v>
      </c>
      <c r="C36" s="8">
        <v>6.5000000000000002E-2</v>
      </c>
      <c r="D36" s="6">
        <f t="shared" si="2"/>
        <v>0.16700000000000001</v>
      </c>
      <c r="E36" s="10">
        <f t="shared" si="1"/>
        <v>12.127609438</v>
      </c>
    </row>
    <row r="37" spans="1:5" x14ac:dyDescent="0.25">
      <c r="A37" s="7" t="s">
        <v>19</v>
      </c>
      <c r="B37" s="2">
        <v>0.20899999999999999</v>
      </c>
      <c r="C37" s="8">
        <v>6.5000000000000002E-2</v>
      </c>
      <c r="D37" s="6">
        <f t="shared" si="2"/>
        <v>0.14399999999999999</v>
      </c>
      <c r="E37" s="10">
        <f t="shared" si="1"/>
        <v>10.668697311999999</v>
      </c>
    </row>
    <row r="38" spans="1:5" x14ac:dyDescent="0.25">
      <c r="A38" s="7" t="s">
        <v>20</v>
      </c>
      <c r="B38" s="2">
        <v>0.46800000000000003</v>
      </c>
      <c r="C38" s="8">
        <v>6.5000000000000002E-2</v>
      </c>
      <c r="D38" s="6">
        <f t="shared" si="2"/>
        <v>0.40300000000000002</v>
      </c>
      <c r="E38" s="10">
        <f t="shared" si="1"/>
        <v>29.966599278</v>
      </c>
    </row>
    <row r="39" spans="1:5" x14ac:dyDescent="0.25">
      <c r="A39" s="7" t="s">
        <v>20</v>
      </c>
      <c r="B39" s="2">
        <v>0.17500000000000002</v>
      </c>
      <c r="C39" s="8">
        <v>6.5000000000000002E-2</v>
      </c>
      <c r="D39" s="6">
        <f t="shared" si="2"/>
        <v>0.11000000000000001</v>
      </c>
      <c r="E39" s="10">
        <f t="shared" si="1"/>
        <v>8.6030182000000011</v>
      </c>
    </row>
    <row r="40" spans="1:5" x14ac:dyDescent="0.25">
      <c r="A40" s="7" t="s">
        <v>22</v>
      </c>
      <c r="B40" s="2">
        <v>0.29199999999999998</v>
      </c>
      <c r="C40" s="8">
        <v>6.5000000000000002E-2</v>
      </c>
      <c r="D40" s="6">
        <f t="shared" si="2"/>
        <v>0.22699999999999998</v>
      </c>
      <c r="E40" s="10">
        <f t="shared" si="1"/>
        <v>16.167238317999999</v>
      </c>
    </row>
    <row r="41" spans="1:5" x14ac:dyDescent="0.25">
      <c r="A41" s="7" t="s">
        <v>22</v>
      </c>
      <c r="B41" s="2">
        <v>0.25900000000000001</v>
      </c>
      <c r="C41" s="8">
        <v>6.5000000000000002E-2</v>
      </c>
      <c r="D41" s="6">
        <f t="shared" si="2"/>
        <v>0.19400000000000001</v>
      </c>
      <c r="E41" s="10">
        <f t="shared" si="1"/>
        <v>13.903617111999999</v>
      </c>
    </row>
    <row r="42" spans="1:5" x14ac:dyDescent="0.25">
      <c r="A42" s="7" t="s">
        <v>23</v>
      </c>
      <c r="B42" s="2">
        <v>0.14799999999999999</v>
      </c>
      <c r="C42" s="8">
        <v>6.5000000000000002E-2</v>
      </c>
      <c r="D42" s="6">
        <f t="shared" si="2"/>
        <v>8.299999999999999E-2</v>
      </c>
      <c r="E42" s="10">
        <f t="shared" si="1"/>
        <v>7.0399394379999993</v>
      </c>
    </row>
    <row r="43" spans="1:5" x14ac:dyDescent="0.25">
      <c r="A43" s="7" t="s">
        <v>23</v>
      </c>
      <c r="B43" s="2">
        <v>0.10400000000000001</v>
      </c>
      <c r="C43" s="8">
        <v>6.5000000000000002E-2</v>
      </c>
      <c r="D43" s="6">
        <f t="shared" si="2"/>
        <v>3.9000000000000007E-2</v>
      </c>
      <c r="E43" s="10">
        <f t="shared" si="1"/>
        <v>4.6393467820000005</v>
      </c>
    </row>
    <row r="44" spans="1:5" x14ac:dyDescent="0.25">
      <c r="A44" s="7" t="s">
        <v>24</v>
      </c>
      <c r="B44" s="2">
        <v>0.16600000000000001</v>
      </c>
      <c r="C44" s="8">
        <v>6.5000000000000002E-2</v>
      </c>
      <c r="D44" s="6">
        <f t="shared" si="2"/>
        <v>0.10100000000000001</v>
      </c>
      <c r="E44" s="10">
        <f t="shared" si="1"/>
        <v>8.0743873420000014</v>
      </c>
    </row>
    <row r="45" spans="1:5" x14ac:dyDescent="0.25">
      <c r="A45" s="7" t="s">
        <v>24</v>
      </c>
      <c r="B45" s="2">
        <v>0.17400000000000002</v>
      </c>
      <c r="C45" s="8">
        <v>6.5000000000000002E-2</v>
      </c>
      <c r="D45" s="6">
        <f t="shared" si="2"/>
        <v>0.10900000000000001</v>
      </c>
      <c r="E45" s="10">
        <f t="shared" si="1"/>
        <v>8.5439059020000006</v>
      </c>
    </row>
    <row r="46" spans="1:5" x14ac:dyDescent="0.25">
      <c r="A46" s="7" t="s">
        <v>25</v>
      </c>
      <c r="B46" s="2">
        <v>0.17500000000000002</v>
      </c>
      <c r="C46" s="8">
        <v>6.5000000000000002E-2</v>
      </c>
      <c r="D46" s="6">
        <f t="shared" si="2"/>
        <v>0.11000000000000001</v>
      </c>
      <c r="E46" s="10">
        <f t="shared" si="1"/>
        <v>8.6030182000000011</v>
      </c>
    </row>
    <row r="47" spans="1:5" x14ac:dyDescent="0.25">
      <c r="A47" s="7" t="s">
        <v>25</v>
      </c>
      <c r="B47" s="2">
        <v>0.158</v>
      </c>
      <c r="C47" s="8">
        <v>6.5000000000000002E-2</v>
      </c>
      <c r="D47" s="6">
        <f t="shared" si="2"/>
        <v>9.2999999999999999E-2</v>
      </c>
      <c r="E47" s="10">
        <f t="shared" si="1"/>
        <v>7.6108773579999998</v>
      </c>
    </row>
    <row r="48" spans="1:5" x14ac:dyDescent="0.25">
      <c r="A48" s="7" t="s">
        <v>26</v>
      </c>
      <c r="B48" s="2">
        <v>0.219</v>
      </c>
      <c r="C48" s="8">
        <v>6.5000000000000002E-2</v>
      </c>
      <c r="D48" s="6">
        <f t="shared" si="2"/>
        <v>0.154</v>
      </c>
      <c r="E48" s="10">
        <f t="shared" si="1"/>
        <v>11.296904471999998</v>
      </c>
    </row>
    <row r="49" spans="1:5" x14ac:dyDescent="0.25">
      <c r="A49" s="7" t="s">
        <v>26</v>
      </c>
      <c r="B49" s="2">
        <v>0.20400000000000001</v>
      </c>
      <c r="C49" s="8">
        <v>6.5000000000000002E-2</v>
      </c>
      <c r="D49" s="6">
        <f t="shared" si="2"/>
        <v>0.13900000000000001</v>
      </c>
      <c r="E49" s="10">
        <f t="shared" si="1"/>
        <v>10.358114382</v>
      </c>
    </row>
    <row r="50" spans="1:5" x14ac:dyDescent="0.25">
      <c r="A50" s="7" t="s">
        <v>27</v>
      </c>
      <c r="B50" s="2">
        <v>0.40400000000000003</v>
      </c>
      <c r="C50" s="8">
        <v>6.5000000000000002E-2</v>
      </c>
      <c r="D50" s="6">
        <f t="shared" si="2"/>
        <v>0.33900000000000002</v>
      </c>
      <c r="E50" s="10">
        <f t="shared" si="1"/>
        <v>24.612169582</v>
      </c>
    </row>
    <row r="51" spans="1:5" x14ac:dyDescent="0.25">
      <c r="A51" s="7" t="s">
        <v>27</v>
      </c>
      <c r="B51" s="2">
        <v>0.441</v>
      </c>
      <c r="C51" s="8">
        <v>6.5000000000000002E-2</v>
      </c>
      <c r="D51" s="6">
        <f t="shared" si="2"/>
        <v>0.376</v>
      </c>
      <c r="E51" s="10">
        <f t="shared" si="1"/>
        <v>27.660804192000001</v>
      </c>
    </row>
    <row r="52" spans="1:5" x14ac:dyDescent="0.25">
      <c r="A52" s="7" t="s">
        <v>28</v>
      </c>
      <c r="B52" s="2">
        <v>0.155</v>
      </c>
      <c r="C52" s="8">
        <v>6.5000000000000002E-2</v>
      </c>
      <c r="D52" s="6">
        <f t="shared" si="2"/>
        <v>0.09</v>
      </c>
      <c r="E52" s="10">
        <f t="shared" si="1"/>
        <v>7.4386101999999994</v>
      </c>
    </row>
    <row r="53" spans="1:5" x14ac:dyDescent="0.25">
      <c r="A53" s="7" t="s">
        <v>28</v>
      </c>
      <c r="B53" s="2">
        <v>0.159</v>
      </c>
      <c r="C53" s="8">
        <v>6.5000000000000002E-2</v>
      </c>
      <c r="D53" s="6">
        <f t="shared" si="2"/>
        <v>9.4E-2</v>
      </c>
      <c r="E53" s="10">
        <f t="shared" si="1"/>
        <v>7.6684875120000005</v>
      </c>
    </row>
    <row r="54" spans="1:5" x14ac:dyDescent="0.25">
      <c r="A54" s="7" t="s">
        <v>29</v>
      </c>
      <c r="B54" s="2">
        <v>0.17699999999999999</v>
      </c>
      <c r="C54" s="8">
        <v>6.5000000000000002E-2</v>
      </c>
      <c r="D54" s="6">
        <f t="shared" si="2"/>
        <v>0.11199999999999999</v>
      </c>
      <c r="E54" s="10">
        <f t="shared" si="1"/>
        <v>8.7215244480000003</v>
      </c>
    </row>
    <row r="55" spans="1:5" x14ac:dyDescent="0.25">
      <c r="A55" s="7" t="s">
        <v>29</v>
      </c>
      <c r="B55" s="2">
        <v>0.17200000000000001</v>
      </c>
      <c r="C55" s="8">
        <v>6.5000000000000002E-2</v>
      </c>
      <c r="D55" s="6">
        <f t="shared" si="2"/>
        <v>0.10700000000000001</v>
      </c>
      <c r="E55" s="10">
        <f t="shared" si="1"/>
        <v>8.4259629579999995</v>
      </c>
    </row>
    <row r="56" spans="1:5" x14ac:dyDescent="0.25">
      <c r="A56" s="7" t="s">
        <v>30</v>
      </c>
      <c r="B56" s="2">
        <v>0.216</v>
      </c>
      <c r="C56" s="8">
        <v>6.5000000000000002E-2</v>
      </c>
      <c r="D56" s="6">
        <f t="shared" si="2"/>
        <v>0.151</v>
      </c>
      <c r="E56" s="10">
        <f t="shared" si="1"/>
        <v>11.107456542000001</v>
      </c>
    </row>
    <row r="57" spans="1:5" x14ac:dyDescent="0.25">
      <c r="A57" s="7" t="s">
        <v>30</v>
      </c>
      <c r="B57" s="2">
        <v>0.21099999999999999</v>
      </c>
      <c r="C57" s="8">
        <v>6.5000000000000002E-2</v>
      </c>
      <c r="D57" s="6">
        <f t="shared" si="2"/>
        <v>0.14599999999999999</v>
      </c>
      <c r="E57" s="10">
        <f t="shared" si="1"/>
        <v>10.793587672000001</v>
      </c>
    </row>
    <row r="58" spans="1:5" x14ac:dyDescent="0.25">
      <c r="A58" s="7" t="s">
        <v>31</v>
      </c>
      <c r="B58" s="2">
        <v>0.20100000000000001</v>
      </c>
      <c r="C58" s="8">
        <v>6.5000000000000002E-2</v>
      </c>
      <c r="D58" s="6">
        <f t="shared" si="2"/>
        <v>0.13600000000000001</v>
      </c>
      <c r="E58" s="10">
        <f t="shared" si="1"/>
        <v>10.172891232000001</v>
      </c>
    </row>
    <row r="59" spans="1:5" x14ac:dyDescent="0.25">
      <c r="A59" s="7" t="s">
        <v>31</v>
      </c>
      <c r="B59" s="2">
        <v>0.191</v>
      </c>
      <c r="C59" s="8">
        <v>6.5000000000000002E-2</v>
      </c>
      <c r="D59" s="6">
        <f t="shared" si="2"/>
        <v>0.126</v>
      </c>
      <c r="E59" s="10">
        <f t="shared" si="1"/>
        <v>9.5615831920000005</v>
      </c>
    </row>
    <row r="60" spans="1:5" x14ac:dyDescent="0.25">
      <c r="A60" s="7" t="s">
        <v>32</v>
      </c>
      <c r="B60" s="2">
        <v>0.218</v>
      </c>
      <c r="C60" s="8">
        <v>6.5000000000000002E-2</v>
      </c>
      <c r="D60" s="6">
        <f t="shared" si="2"/>
        <v>0.153</v>
      </c>
      <c r="E60" s="10">
        <f t="shared" si="1"/>
        <v>11.233661278</v>
      </c>
    </row>
    <row r="61" spans="1:5" x14ac:dyDescent="0.25">
      <c r="A61" s="7" t="s">
        <v>32</v>
      </c>
      <c r="B61" s="2">
        <v>0.215</v>
      </c>
      <c r="C61" s="8">
        <v>6.5000000000000002E-2</v>
      </c>
      <c r="D61" s="6">
        <f t="shared" si="2"/>
        <v>0.15</v>
      </c>
      <c r="E61" s="10">
        <f t="shared" si="1"/>
        <v>11.044495000000001</v>
      </c>
    </row>
    <row r="62" spans="1:5" x14ac:dyDescent="0.25">
      <c r="A62" s="7" t="s">
        <v>33</v>
      </c>
      <c r="B62" s="2">
        <v>0.17</v>
      </c>
      <c r="C62" s="8">
        <v>6.5000000000000002E-2</v>
      </c>
      <c r="D62" s="6">
        <f t="shared" si="2"/>
        <v>0.10500000000000001</v>
      </c>
      <c r="E62" s="10">
        <f t="shared" si="1"/>
        <v>8.3083955500000002</v>
      </c>
    </row>
    <row r="63" spans="1:5" x14ac:dyDescent="0.25">
      <c r="A63" s="7" t="s">
        <v>33</v>
      </c>
      <c r="B63" s="2">
        <v>0.153</v>
      </c>
      <c r="C63" s="8">
        <v>6.5000000000000002E-2</v>
      </c>
      <c r="D63" s="6">
        <f t="shared" si="2"/>
        <v>8.7999999999999995E-2</v>
      </c>
      <c r="E63" s="10">
        <f t="shared" si="1"/>
        <v>7.3242348479999997</v>
      </c>
    </row>
    <row r="64" spans="1:5" x14ac:dyDescent="0.25">
      <c r="A64" s="7" t="s">
        <v>34</v>
      </c>
      <c r="B64" s="2">
        <v>0.183</v>
      </c>
      <c r="C64" s="8">
        <v>6.5000000000000002E-2</v>
      </c>
      <c r="D64" s="6">
        <f t="shared" si="2"/>
        <v>0.11799999999999999</v>
      </c>
      <c r="E64" s="10">
        <f t="shared" si="1"/>
        <v>9.0792964080000012</v>
      </c>
    </row>
    <row r="65" spans="1:5" x14ac:dyDescent="0.25">
      <c r="A65" s="7" t="s">
        <v>34</v>
      </c>
      <c r="B65" s="2">
        <v>0.186</v>
      </c>
      <c r="C65" s="8">
        <v>6.5000000000000002E-2</v>
      </c>
      <c r="D65" s="6">
        <f t="shared" si="2"/>
        <v>0.121</v>
      </c>
      <c r="E65" s="10">
        <f t="shared" si="1"/>
        <v>9.2594498220000006</v>
      </c>
    </row>
    <row r="66" spans="1:5" x14ac:dyDescent="0.25">
      <c r="A66" s="7" t="s">
        <v>35</v>
      </c>
      <c r="B66" s="2">
        <v>0.21</v>
      </c>
      <c r="C66" s="8">
        <v>6.5000000000000002E-2</v>
      </c>
      <c r="D66" s="6">
        <f t="shared" si="2"/>
        <v>0.14499999999999999</v>
      </c>
      <c r="E66" s="10">
        <f t="shared" si="1"/>
        <v>10.731095549999999</v>
      </c>
    </row>
    <row r="67" spans="1:5" x14ac:dyDescent="0.25">
      <c r="A67" s="7" t="s">
        <v>35</v>
      </c>
      <c r="B67" s="2">
        <v>0.17</v>
      </c>
      <c r="C67" s="8">
        <v>6.5000000000000002E-2</v>
      </c>
      <c r="D67" s="6">
        <f t="shared" si="2"/>
        <v>0.10500000000000001</v>
      </c>
      <c r="E67" s="10">
        <f t="shared" si="1"/>
        <v>8.3083955500000002</v>
      </c>
    </row>
    <row r="68" spans="1:5" x14ac:dyDescent="0.25">
      <c r="A68" s="7" t="s">
        <v>36</v>
      </c>
      <c r="B68" s="2">
        <v>0.15</v>
      </c>
      <c r="C68" s="8">
        <v>6.5000000000000002E-2</v>
      </c>
      <c r="D68" s="6">
        <f t="shared" si="2"/>
        <v>8.4999999999999992E-2</v>
      </c>
      <c r="E68" s="10">
        <f t="shared" si="1"/>
        <v>7.15337595</v>
      </c>
    </row>
    <row r="69" spans="1:5" x14ac:dyDescent="0.25">
      <c r="A69" s="7" t="s">
        <v>36</v>
      </c>
      <c r="B69" s="2">
        <v>0.13600000000000001</v>
      </c>
      <c r="C69" s="8">
        <v>6.5000000000000002E-2</v>
      </c>
      <c r="D69" s="6">
        <f t="shared" si="2"/>
        <v>7.1000000000000008E-2</v>
      </c>
      <c r="E69" s="10">
        <f t="shared" si="1"/>
        <v>6.3672066220000003</v>
      </c>
    </row>
    <row r="70" spans="1:5" x14ac:dyDescent="0.25">
      <c r="A70" s="7" t="s">
        <v>37</v>
      </c>
      <c r="B70" s="2">
        <v>0.221</v>
      </c>
      <c r="C70" s="8">
        <v>6.5000000000000002E-2</v>
      </c>
      <c r="D70" s="6">
        <f t="shared" si="2"/>
        <v>0.156</v>
      </c>
      <c r="E70" s="10">
        <f t="shared" si="1"/>
        <v>11.423672512</v>
      </c>
    </row>
    <row r="71" spans="1:5" x14ac:dyDescent="0.25">
      <c r="A71" s="7" t="s">
        <v>37</v>
      </c>
      <c r="B71" s="2">
        <v>0.17</v>
      </c>
      <c r="C71" s="8">
        <v>6.5000000000000002E-2</v>
      </c>
      <c r="D71" s="6">
        <f t="shared" si="2"/>
        <v>0.10500000000000001</v>
      </c>
      <c r="E71" s="10">
        <f t="shared" si="1"/>
        <v>8.3083955500000002</v>
      </c>
    </row>
    <row r="72" spans="1:5" x14ac:dyDescent="0.25">
      <c r="A72" s="7" t="s">
        <v>38</v>
      </c>
      <c r="B72" s="2">
        <v>0.20200000000000001</v>
      </c>
      <c r="C72" s="8">
        <v>6.5000000000000002E-2</v>
      </c>
      <c r="D72" s="6">
        <f t="shared" si="2"/>
        <v>0.13700000000000001</v>
      </c>
      <c r="E72" s="10">
        <f t="shared" si="1"/>
        <v>10.234538398000002</v>
      </c>
    </row>
    <row r="73" spans="1:5" x14ac:dyDescent="0.25">
      <c r="A73" s="7" t="s">
        <v>38</v>
      </c>
      <c r="B73" s="2">
        <v>0.16500000000000001</v>
      </c>
      <c r="C73" s="8">
        <v>6.5000000000000002E-2</v>
      </c>
      <c r="D73" s="6">
        <f t="shared" si="2"/>
        <v>0.1</v>
      </c>
      <c r="E73" s="10">
        <f t="shared" si="1"/>
        <v>8.0161200000000008</v>
      </c>
    </row>
    <row r="74" spans="1:5" x14ac:dyDescent="0.25">
      <c r="A74" s="7" t="s">
        <v>39</v>
      </c>
      <c r="B74" s="2">
        <v>0.182</v>
      </c>
      <c r="C74" s="8">
        <v>6.5000000000000002E-2</v>
      </c>
      <c r="D74" s="6">
        <f t="shared" si="2"/>
        <v>0.11699999999999999</v>
      </c>
      <c r="E74" s="10">
        <f t="shared" si="1"/>
        <v>9.019433037999999</v>
      </c>
    </row>
    <row r="75" spans="1:5" x14ac:dyDescent="0.25">
      <c r="A75" s="7" t="s">
        <v>39</v>
      </c>
      <c r="B75" s="2">
        <v>0.16400000000000001</v>
      </c>
      <c r="C75" s="8">
        <v>6.5000000000000002E-2</v>
      </c>
      <c r="D75" s="6">
        <f t="shared" si="2"/>
        <v>9.9000000000000005E-2</v>
      </c>
      <c r="E75" s="10">
        <f t="shared" si="1"/>
        <v>7.9579465420000002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82"/>
  <sheetViews>
    <sheetView workbookViewId="0">
      <selection activeCell="T11" sqref="T11"/>
    </sheetView>
  </sheetViews>
  <sheetFormatPr defaultRowHeight="15" x14ac:dyDescent="0.25"/>
  <cols>
    <col min="1" max="1" width="11.42578125" customWidth="1"/>
    <col min="2" max="2" width="13" customWidth="1"/>
    <col min="3" max="3" width="12" customWidth="1"/>
    <col min="4" max="4" width="11.28515625" customWidth="1"/>
    <col min="5" max="5" width="11.42578125" customWidth="1"/>
  </cols>
  <sheetData>
    <row r="2" spans="1:7" x14ac:dyDescent="0.25">
      <c r="A2" s="1">
        <v>2.6869999999999998</v>
      </c>
      <c r="B2" s="2">
        <v>3.9E-2</v>
      </c>
      <c r="C2" s="2">
        <v>4.5999999999999999E-2</v>
      </c>
      <c r="D2" s="2">
        <v>5.1000000000000004E-2</v>
      </c>
      <c r="E2" s="2">
        <v>5.3999999999999999E-2</v>
      </c>
      <c r="F2" s="2">
        <v>4.3999999999999997E-2</v>
      </c>
      <c r="G2" s="2">
        <v>4.7E-2</v>
      </c>
    </row>
    <row r="3" spans="1:7" x14ac:dyDescent="0.25">
      <c r="A3" s="1">
        <v>1.657</v>
      </c>
      <c r="B3" s="2">
        <v>4.3999999999999997E-2</v>
      </c>
      <c r="C3" s="2">
        <v>4.4999999999999998E-2</v>
      </c>
      <c r="D3" s="2">
        <v>6.3E-2</v>
      </c>
      <c r="E3" s="2">
        <v>5.2000000000000005E-2</v>
      </c>
      <c r="F3" s="2">
        <v>4.3000000000000003E-2</v>
      </c>
      <c r="G3" s="2">
        <v>4.4999999999999998E-2</v>
      </c>
    </row>
    <row r="4" spans="1:7" x14ac:dyDescent="0.25">
      <c r="A4" s="1">
        <v>0.91400000000000003</v>
      </c>
      <c r="B4" s="2">
        <v>4.5999999999999999E-2</v>
      </c>
      <c r="C4" s="2">
        <v>4.5999999999999999E-2</v>
      </c>
      <c r="D4" s="2">
        <v>5.2000000000000005E-2</v>
      </c>
      <c r="E4" s="2">
        <v>0.06</v>
      </c>
      <c r="F4" s="2">
        <v>0.05</v>
      </c>
      <c r="G4" s="2">
        <v>4.8000000000000001E-2</v>
      </c>
    </row>
    <row r="5" spans="1:7" x14ac:dyDescent="0.25">
      <c r="A5" s="1">
        <v>0.43099999999999999</v>
      </c>
      <c r="B5" s="2">
        <v>5.5E-2</v>
      </c>
      <c r="C5" s="2">
        <v>4.4999999999999998E-2</v>
      </c>
      <c r="D5" s="2">
        <v>4.9000000000000002E-2</v>
      </c>
      <c r="E5" s="2">
        <v>0.05</v>
      </c>
      <c r="F5" s="2">
        <v>4.3999999999999997E-2</v>
      </c>
      <c r="G5" s="2">
        <v>4.4999999999999998E-2</v>
      </c>
    </row>
    <row r="6" spans="1:7" x14ac:dyDescent="0.25">
      <c r="A6" s="1">
        <v>0.26500000000000001</v>
      </c>
      <c r="B6" s="2">
        <v>7.3999999999999996E-2</v>
      </c>
      <c r="C6" s="2">
        <v>4.8000000000000001E-2</v>
      </c>
      <c r="D6" s="2">
        <v>5.1000000000000004E-2</v>
      </c>
      <c r="E6" s="2">
        <v>5.1000000000000004E-2</v>
      </c>
      <c r="F6" s="2">
        <v>4.9000000000000002E-2</v>
      </c>
      <c r="G6" s="2">
        <v>4.7E-2</v>
      </c>
    </row>
    <row r="7" spans="1:7" x14ac:dyDescent="0.25">
      <c r="A7" s="1">
        <v>0.187</v>
      </c>
      <c r="B7" s="2">
        <v>4.7E-2</v>
      </c>
      <c r="C7" s="2">
        <v>4.8000000000000001E-2</v>
      </c>
      <c r="D7" s="2">
        <v>0.05</v>
      </c>
      <c r="E7" s="2">
        <v>4.9000000000000002E-2</v>
      </c>
      <c r="F7" s="2">
        <v>5.1000000000000004E-2</v>
      </c>
      <c r="G7" s="2">
        <v>4.9000000000000002E-2</v>
      </c>
    </row>
    <row r="8" spans="1:7" x14ac:dyDescent="0.25">
      <c r="A8" s="1">
        <v>6.9000000000000006E-2</v>
      </c>
      <c r="B8" s="2">
        <v>5.6000000000000001E-2</v>
      </c>
      <c r="C8" s="2">
        <v>5.2000000000000005E-2</v>
      </c>
      <c r="D8" s="2">
        <v>0.11900000000000001</v>
      </c>
      <c r="E8" s="2">
        <v>5.5E-2</v>
      </c>
      <c r="F8" s="2">
        <v>5.2999999999999999E-2</v>
      </c>
      <c r="G8" s="2">
        <v>5.2999999999999999E-2</v>
      </c>
    </row>
    <row r="9" spans="1:7" x14ac:dyDescent="0.25">
      <c r="A9" s="3">
        <v>1.9E-2</v>
      </c>
      <c r="B9" s="2">
        <v>5.5E-2</v>
      </c>
      <c r="C9" s="2">
        <v>5.1000000000000004E-2</v>
      </c>
      <c r="D9" s="2">
        <v>5.3999999999999999E-2</v>
      </c>
      <c r="E9" s="2">
        <v>5.3999999999999999E-2</v>
      </c>
      <c r="F9" s="2">
        <v>4.9000000000000002E-2</v>
      </c>
      <c r="G9" s="2">
        <v>0.05</v>
      </c>
    </row>
    <row r="12" spans="1:7" x14ac:dyDescent="0.25">
      <c r="A12" t="s">
        <v>0</v>
      </c>
    </row>
    <row r="14" spans="1:7" x14ac:dyDescent="0.25">
      <c r="B14" s="5" t="s">
        <v>14</v>
      </c>
      <c r="C14" s="5" t="s">
        <v>10</v>
      </c>
      <c r="D14" s="5" t="s">
        <v>11</v>
      </c>
      <c r="E14" s="5" t="s">
        <v>12</v>
      </c>
    </row>
    <row r="15" spans="1:7" x14ac:dyDescent="0.25">
      <c r="A15" t="s">
        <v>1</v>
      </c>
      <c r="B15" s="1">
        <v>2.6869999999999998</v>
      </c>
      <c r="C15" s="6">
        <f>B15-B22</f>
        <v>2.6679999999999997</v>
      </c>
      <c r="D15" s="6">
        <v>2500</v>
      </c>
      <c r="E15" s="11">
        <f>(146.78*C15*C15)+(536.4*C15)+(13.354)</f>
        <v>2489.2821187199993</v>
      </c>
    </row>
    <row r="16" spans="1:7" x14ac:dyDescent="0.25">
      <c r="A16" t="s">
        <v>2</v>
      </c>
      <c r="B16" s="1">
        <v>1.657</v>
      </c>
      <c r="C16" s="6">
        <f>B16-B22</f>
        <v>1.6380000000000001</v>
      </c>
      <c r="D16" s="6">
        <v>1250</v>
      </c>
      <c r="E16" s="11">
        <f t="shared" ref="E16:E21" si="0">(146.78*C16*C16)+(536.4*C16)+(13.354)</f>
        <v>1285.79439832</v>
      </c>
    </row>
    <row r="17" spans="1:11" x14ac:dyDescent="0.25">
      <c r="A17" t="s">
        <v>3</v>
      </c>
      <c r="B17" s="1">
        <v>0.91400000000000003</v>
      </c>
      <c r="C17" s="6">
        <f>B17-B22</f>
        <v>0.89500000000000002</v>
      </c>
      <c r="D17" s="6">
        <v>625</v>
      </c>
      <c r="E17" s="11">
        <f t="shared" si="0"/>
        <v>611.00644950000003</v>
      </c>
    </row>
    <row r="18" spans="1:11" x14ac:dyDescent="0.25">
      <c r="A18" t="s">
        <v>4</v>
      </c>
      <c r="B18" s="1">
        <v>0.43099999999999999</v>
      </c>
      <c r="C18" s="6">
        <f>B18-B22</f>
        <v>0.41199999999999998</v>
      </c>
      <c r="D18" s="6">
        <v>312.5</v>
      </c>
      <c r="E18" s="11">
        <f t="shared" si="0"/>
        <v>259.26582431999998</v>
      </c>
    </row>
    <row r="19" spans="1:11" x14ac:dyDescent="0.25">
      <c r="A19" t="s">
        <v>5</v>
      </c>
      <c r="B19" s="1">
        <v>0.26500000000000001</v>
      </c>
      <c r="C19" s="6">
        <f>B19-B22</f>
        <v>0.24600000000000002</v>
      </c>
      <c r="D19" s="6">
        <v>156.30000000000001</v>
      </c>
      <c r="E19" s="11">
        <f t="shared" si="0"/>
        <v>154.19093848</v>
      </c>
    </row>
    <row r="20" spans="1:11" x14ac:dyDescent="0.25">
      <c r="A20" t="s">
        <v>6</v>
      </c>
      <c r="B20" s="1">
        <v>0.187</v>
      </c>
      <c r="C20" s="6">
        <f>B20-B22</f>
        <v>0.16800000000000001</v>
      </c>
      <c r="D20" s="6">
        <v>78.099999999999994</v>
      </c>
      <c r="E20" s="11">
        <f t="shared" si="0"/>
        <v>107.61191872000001</v>
      </c>
    </row>
    <row r="21" spans="1:11" x14ac:dyDescent="0.25">
      <c r="A21" t="s">
        <v>7</v>
      </c>
      <c r="B21" s="1">
        <v>6.9000000000000006E-2</v>
      </c>
      <c r="C21" s="6">
        <f>B21-B22</f>
        <v>0.05</v>
      </c>
      <c r="D21" s="6">
        <v>39.1</v>
      </c>
      <c r="E21" s="11">
        <f t="shared" si="0"/>
        <v>40.540949999999995</v>
      </c>
    </row>
    <row r="22" spans="1:11" x14ac:dyDescent="0.25">
      <c r="A22" t="s">
        <v>8</v>
      </c>
      <c r="B22" s="3">
        <v>1.9E-2</v>
      </c>
      <c r="C22" s="6">
        <f>B22-B22</f>
        <v>0</v>
      </c>
      <c r="D22" s="6">
        <v>0</v>
      </c>
      <c r="E22" s="11">
        <v>0</v>
      </c>
    </row>
    <row r="28" spans="1:11" x14ac:dyDescent="0.25">
      <c r="H28" s="4"/>
      <c r="I28" s="4" t="s">
        <v>13</v>
      </c>
      <c r="J28" s="4"/>
      <c r="K28" s="4"/>
    </row>
    <row r="34" spans="1:5" x14ac:dyDescent="0.25">
      <c r="A34" s="7" t="s">
        <v>15</v>
      </c>
      <c r="B34" s="2" t="s">
        <v>14</v>
      </c>
      <c r="C34" s="8" t="s">
        <v>8</v>
      </c>
      <c r="D34" s="6" t="s">
        <v>10</v>
      </c>
      <c r="E34" s="11" t="s">
        <v>12</v>
      </c>
    </row>
    <row r="35" spans="1:5" x14ac:dyDescent="0.25">
      <c r="A35" s="7" t="s">
        <v>21</v>
      </c>
      <c r="B35" s="2">
        <v>3.9E-2</v>
      </c>
      <c r="C35" s="3">
        <v>1.9E-2</v>
      </c>
      <c r="D35" s="6">
        <f t="shared" ref="D35:D82" si="1">(B35-C35)</f>
        <v>0.02</v>
      </c>
      <c r="E35" s="11">
        <f t="shared" ref="E35:E82" si="2">(146.78*D35*D35)+(536.4*D35)+(13.354)</f>
        <v>24.140712000000001</v>
      </c>
    </row>
    <row r="36" spans="1:5" x14ac:dyDescent="0.25">
      <c r="A36" s="7" t="s">
        <v>21</v>
      </c>
      <c r="B36" s="2">
        <v>4.3999999999999997E-2</v>
      </c>
      <c r="C36" s="3">
        <v>1.9E-2</v>
      </c>
      <c r="D36" s="6">
        <f t="shared" si="1"/>
        <v>2.4999999999999998E-2</v>
      </c>
      <c r="E36" s="11">
        <f t="shared" si="2"/>
        <v>26.855737499999996</v>
      </c>
    </row>
    <row r="37" spans="1:5" x14ac:dyDescent="0.25">
      <c r="A37" s="7" t="s">
        <v>16</v>
      </c>
      <c r="B37" s="2">
        <v>4.5999999999999999E-2</v>
      </c>
      <c r="C37" s="3">
        <v>1.9E-2</v>
      </c>
      <c r="D37" s="6">
        <f t="shared" si="1"/>
        <v>2.7E-2</v>
      </c>
      <c r="E37" s="11">
        <f t="shared" si="2"/>
        <v>27.94380262</v>
      </c>
    </row>
    <row r="38" spans="1:5" x14ac:dyDescent="0.25">
      <c r="A38" s="7" t="s">
        <v>16</v>
      </c>
      <c r="B38" s="2">
        <v>5.5E-2</v>
      </c>
      <c r="C38" s="3">
        <v>1.9E-2</v>
      </c>
      <c r="D38" s="6">
        <f t="shared" si="1"/>
        <v>3.6000000000000004E-2</v>
      </c>
      <c r="E38" s="11">
        <f t="shared" si="2"/>
        <v>32.854626879999998</v>
      </c>
    </row>
    <row r="39" spans="1:5" x14ac:dyDescent="0.25">
      <c r="A39" s="7" t="s">
        <v>17</v>
      </c>
      <c r="B39" s="2">
        <v>7.3999999999999996E-2</v>
      </c>
      <c r="C39" s="3">
        <v>1.9E-2</v>
      </c>
      <c r="D39" s="6">
        <f t="shared" si="1"/>
        <v>5.4999999999999993E-2</v>
      </c>
      <c r="E39" s="11">
        <f t="shared" si="2"/>
        <v>43.300009499999994</v>
      </c>
    </row>
    <row r="40" spans="1:5" x14ac:dyDescent="0.25">
      <c r="A40" s="7" t="s">
        <v>17</v>
      </c>
      <c r="B40" s="2">
        <v>4.7E-2</v>
      </c>
      <c r="C40" s="3">
        <v>1.9E-2</v>
      </c>
      <c r="D40" s="6">
        <f t="shared" si="1"/>
        <v>2.8000000000000001E-2</v>
      </c>
      <c r="E40" s="11">
        <f t="shared" si="2"/>
        <v>28.488275519999998</v>
      </c>
    </row>
    <row r="41" spans="1:5" x14ac:dyDescent="0.25">
      <c r="A41" s="7" t="s">
        <v>18</v>
      </c>
      <c r="B41" s="2">
        <v>5.6000000000000001E-2</v>
      </c>
      <c r="C41" s="3">
        <v>1.9E-2</v>
      </c>
      <c r="D41" s="6">
        <f t="shared" si="1"/>
        <v>3.7000000000000005E-2</v>
      </c>
      <c r="E41" s="11">
        <f t="shared" si="2"/>
        <v>33.401741819999998</v>
      </c>
    </row>
    <row r="42" spans="1:5" x14ac:dyDescent="0.25">
      <c r="A42" s="7" t="s">
        <v>18</v>
      </c>
      <c r="B42" s="2">
        <v>5.5E-2</v>
      </c>
      <c r="C42" s="3">
        <v>1.9E-2</v>
      </c>
      <c r="D42" s="6">
        <f t="shared" si="1"/>
        <v>3.6000000000000004E-2</v>
      </c>
      <c r="E42" s="11">
        <f t="shared" si="2"/>
        <v>32.854626879999998</v>
      </c>
    </row>
    <row r="43" spans="1:5" x14ac:dyDescent="0.25">
      <c r="A43" s="7" t="s">
        <v>19</v>
      </c>
      <c r="B43" s="2">
        <v>4.5999999999999999E-2</v>
      </c>
      <c r="C43" s="3">
        <v>1.9E-2</v>
      </c>
      <c r="D43" s="6">
        <f t="shared" si="1"/>
        <v>2.7E-2</v>
      </c>
      <c r="E43" s="11">
        <f t="shared" si="2"/>
        <v>27.94380262</v>
      </c>
    </row>
    <row r="44" spans="1:5" x14ac:dyDescent="0.25">
      <c r="A44" s="7" t="s">
        <v>19</v>
      </c>
      <c r="B44" s="2">
        <v>4.4999999999999998E-2</v>
      </c>
      <c r="C44" s="3">
        <v>1.9E-2</v>
      </c>
      <c r="D44" s="6">
        <f t="shared" si="1"/>
        <v>2.5999999999999999E-2</v>
      </c>
      <c r="E44" s="11">
        <f t="shared" si="2"/>
        <v>27.39962328</v>
      </c>
    </row>
    <row r="45" spans="1:5" x14ac:dyDescent="0.25">
      <c r="A45" s="7" t="s">
        <v>20</v>
      </c>
      <c r="B45" s="2">
        <v>4.5999999999999999E-2</v>
      </c>
      <c r="C45" s="3">
        <v>1.9E-2</v>
      </c>
      <c r="D45" s="6">
        <f t="shared" si="1"/>
        <v>2.7E-2</v>
      </c>
      <c r="E45" s="11">
        <f t="shared" si="2"/>
        <v>27.94380262</v>
      </c>
    </row>
    <row r="46" spans="1:5" x14ac:dyDescent="0.25">
      <c r="A46" s="7" t="s">
        <v>20</v>
      </c>
      <c r="B46" s="2">
        <v>4.4999999999999998E-2</v>
      </c>
      <c r="C46" s="3">
        <v>1.9E-2</v>
      </c>
      <c r="D46" s="6">
        <f t="shared" si="1"/>
        <v>2.5999999999999999E-2</v>
      </c>
      <c r="E46" s="11">
        <f t="shared" si="2"/>
        <v>27.39962328</v>
      </c>
    </row>
    <row r="47" spans="1:5" x14ac:dyDescent="0.25">
      <c r="A47" s="7" t="s">
        <v>22</v>
      </c>
      <c r="B47" s="2">
        <v>4.8000000000000001E-2</v>
      </c>
      <c r="C47" s="3">
        <v>1.9E-2</v>
      </c>
      <c r="D47" s="6">
        <f t="shared" si="1"/>
        <v>2.9000000000000001E-2</v>
      </c>
      <c r="E47" s="11">
        <f t="shared" si="2"/>
        <v>29.03304198</v>
      </c>
    </row>
    <row r="48" spans="1:5" x14ac:dyDescent="0.25">
      <c r="A48" s="7" t="s">
        <v>22</v>
      </c>
      <c r="B48" s="2">
        <v>4.8000000000000001E-2</v>
      </c>
      <c r="C48" s="3">
        <v>1.9E-2</v>
      </c>
      <c r="D48" s="6">
        <f t="shared" si="1"/>
        <v>2.9000000000000001E-2</v>
      </c>
      <c r="E48" s="11">
        <f t="shared" si="2"/>
        <v>29.03304198</v>
      </c>
    </row>
    <row r="49" spans="1:5" x14ac:dyDescent="0.25">
      <c r="A49" s="7" t="s">
        <v>23</v>
      </c>
      <c r="B49" s="2">
        <v>5.2000000000000005E-2</v>
      </c>
      <c r="C49" s="3">
        <v>1.9E-2</v>
      </c>
      <c r="D49" s="6">
        <f t="shared" si="1"/>
        <v>3.3000000000000002E-2</v>
      </c>
      <c r="E49" s="11">
        <f t="shared" si="2"/>
        <v>31.215043420000001</v>
      </c>
    </row>
    <row r="50" spans="1:5" x14ac:dyDescent="0.25">
      <c r="A50" s="7" t="s">
        <v>23</v>
      </c>
      <c r="B50" s="2">
        <v>5.1000000000000004E-2</v>
      </c>
      <c r="C50" s="3">
        <v>1.9E-2</v>
      </c>
      <c r="D50" s="6">
        <f t="shared" si="1"/>
        <v>3.2000000000000001E-2</v>
      </c>
      <c r="E50" s="11">
        <f t="shared" si="2"/>
        <v>30.669102719999998</v>
      </c>
    </row>
    <row r="51" spans="1:5" x14ac:dyDescent="0.25">
      <c r="A51" s="7" t="s">
        <v>24</v>
      </c>
      <c r="B51" s="2">
        <v>5.1000000000000004E-2</v>
      </c>
      <c r="C51" s="3">
        <v>1.9E-2</v>
      </c>
      <c r="D51" s="6">
        <f t="shared" si="1"/>
        <v>3.2000000000000001E-2</v>
      </c>
      <c r="E51" s="11">
        <f t="shared" si="2"/>
        <v>30.669102719999998</v>
      </c>
    </row>
    <row r="52" spans="1:5" x14ac:dyDescent="0.25">
      <c r="A52" s="7" t="s">
        <v>24</v>
      </c>
      <c r="B52" s="2">
        <v>6.3E-2</v>
      </c>
      <c r="C52" s="3">
        <v>1.9E-2</v>
      </c>
      <c r="D52" s="6">
        <f t="shared" si="1"/>
        <v>4.3999999999999997E-2</v>
      </c>
      <c r="E52" s="11">
        <f t="shared" si="2"/>
        <v>37.239766079999995</v>
      </c>
    </row>
    <row r="53" spans="1:5" x14ac:dyDescent="0.25">
      <c r="A53" s="7" t="s">
        <v>25</v>
      </c>
      <c r="B53" s="2">
        <v>5.2000000000000005E-2</v>
      </c>
      <c r="C53" s="3">
        <v>1.9E-2</v>
      </c>
      <c r="D53" s="6">
        <f t="shared" si="1"/>
        <v>3.3000000000000002E-2</v>
      </c>
      <c r="E53" s="11">
        <f t="shared" si="2"/>
        <v>31.215043420000001</v>
      </c>
    </row>
    <row r="54" spans="1:5" x14ac:dyDescent="0.25">
      <c r="A54" s="7" t="s">
        <v>25</v>
      </c>
      <c r="B54" s="2">
        <v>4.9000000000000002E-2</v>
      </c>
      <c r="C54" s="3">
        <v>1.9E-2</v>
      </c>
      <c r="D54" s="6">
        <f t="shared" si="1"/>
        <v>3.0000000000000002E-2</v>
      </c>
      <c r="E54" s="11">
        <f t="shared" si="2"/>
        <v>29.578102000000001</v>
      </c>
    </row>
    <row r="55" spans="1:5" x14ac:dyDescent="0.25">
      <c r="A55" s="7" t="s">
        <v>26</v>
      </c>
      <c r="B55" s="2">
        <v>5.1000000000000004E-2</v>
      </c>
      <c r="C55" s="3">
        <v>1.9E-2</v>
      </c>
      <c r="D55" s="6">
        <f t="shared" si="1"/>
        <v>3.2000000000000001E-2</v>
      </c>
      <c r="E55" s="11">
        <f t="shared" si="2"/>
        <v>30.669102719999998</v>
      </c>
    </row>
    <row r="56" spans="1:5" x14ac:dyDescent="0.25">
      <c r="A56" s="7" t="s">
        <v>26</v>
      </c>
      <c r="B56" s="2">
        <v>0.05</v>
      </c>
      <c r="C56" s="3">
        <v>1.9E-2</v>
      </c>
      <c r="D56" s="6">
        <f t="shared" si="1"/>
        <v>3.1000000000000003E-2</v>
      </c>
      <c r="E56" s="11">
        <f t="shared" si="2"/>
        <v>30.123455580000002</v>
      </c>
    </row>
    <row r="57" spans="1:5" x14ac:dyDescent="0.25">
      <c r="A57" s="7" t="s">
        <v>27</v>
      </c>
      <c r="B57" s="2">
        <v>0.11900000000000001</v>
      </c>
      <c r="C57" s="3">
        <v>1.9E-2</v>
      </c>
      <c r="D57" s="6">
        <f t="shared" si="1"/>
        <v>0.1</v>
      </c>
      <c r="E57" s="11">
        <f t="shared" si="2"/>
        <v>68.461799999999997</v>
      </c>
    </row>
    <row r="58" spans="1:5" x14ac:dyDescent="0.25">
      <c r="A58" s="7" t="s">
        <v>27</v>
      </c>
      <c r="B58" s="2">
        <v>5.3999999999999999E-2</v>
      </c>
      <c r="C58" s="3">
        <v>1.9E-2</v>
      </c>
      <c r="D58" s="6">
        <f t="shared" si="1"/>
        <v>3.5000000000000003E-2</v>
      </c>
      <c r="E58" s="11">
        <f t="shared" si="2"/>
        <v>32.307805500000001</v>
      </c>
    </row>
    <row r="59" spans="1:5" x14ac:dyDescent="0.25">
      <c r="A59" s="7" t="s">
        <v>28</v>
      </c>
      <c r="B59" s="2">
        <v>5.3999999999999999E-2</v>
      </c>
      <c r="C59" s="3">
        <v>1.9E-2</v>
      </c>
      <c r="D59" s="6">
        <f t="shared" si="1"/>
        <v>3.5000000000000003E-2</v>
      </c>
      <c r="E59" s="11">
        <f t="shared" si="2"/>
        <v>32.307805500000001</v>
      </c>
    </row>
    <row r="60" spans="1:5" x14ac:dyDescent="0.25">
      <c r="A60" s="7" t="s">
        <v>28</v>
      </c>
      <c r="B60" s="2">
        <v>5.2000000000000005E-2</v>
      </c>
      <c r="C60" s="3">
        <v>1.9E-2</v>
      </c>
      <c r="D60" s="6">
        <f t="shared" si="1"/>
        <v>3.3000000000000002E-2</v>
      </c>
      <c r="E60" s="11">
        <f t="shared" si="2"/>
        <v>31.215043420000001</v>
      </c>
    </row>
    <row r="61" spans="1:5" x14ac:dyDescent="0.25">
      <c r="A61" s="7" t="s">
        <v>29</v>
      </c>
      <c r="B61" s="2">
        <v>0.06</v>
      </c>
      <c r="C61" s="3">
        <v>1.9E-2</v>
      </c>
      <c r="D61" s="6">
        <f t="shared" si="1"/>
        <v>4.0999999999999995E-2</v>
      </c>
      <c r="E61" s="11">
        <f t="shared" si="2"/>
        <v>35.593137179999999</v>
      </c>
    </row>
    <row r="62" spans="1:5" x14ac:dyDescent="0.25">
      <c r="A62" s="7" t="s">
        <v>29</v>
      </c>
      <c r="B62" s="2">
        <v>0.05</v>
      </c>
      <c r="C62" s="3">
        <v>1.9E-2</v>
      </c>
      <c r="D62" s="6">
        <f t="shared" si="1"/>
        <v>3.1000000000000003E-2</v>
      </c>
      <c r="E62" s="11">
        <f t="shared" si="2"/>
        <v>30.123455580000002</v>
      </c>
    </row>
    <row r="63" spans="1:5" x14ac:dyDescent="0.25">
      <c r="A63" s="7" t="s">
        <v>30</v>
      </c>
      <c r="B63" s="2">
        <v>5.1000000000000004E-2</v>
      </c>
      <c r="C63" s="3">
        <v>1.9E-2</v>
      </c>
      <c r="D63" s="6">
        <f t="shared" si="1"/>
        <v>3.2000000000000001E-2</v>
      </c>
      <c r="E63" s="11">
        <f t="shared" si="2"/>
        <v>30.669102719999998</v>
      </c>
    </row>
    <row r="64" spans="1:5" x14ac:dyDescent="0.25">
      <c r="A64" s="7" t="s">
        <v>30</v>
      </c>
      <c r="B64" s="2">
        <v>4.9000000000000002E-2</v>
      </c>
      <c r="C64" s="3">
        <v>1.9E-2</v>
      </c>
      <c r="D64" s="6">
        <f t="shared" si="1"/>
        <v>3.0000000000000002E-2</v>
      </c>
      <c r="E64" s="11">
        <f t="shared" si="2"/>
        <v>29.578102000000001</v>
      </c>
    </row>
    <row r="65" spans="1:5" x14ac:dyDescent="0.25">
      <c r="A65" s="7" t="s">
        <v>31</v>
      </c>
      <c r="B65" s="2">
        <v>5.5E-2</v>
      </c>
      <c r="C65" s="3">
        <v>1.9E-2</v>
      </c>
      <c r="D65" s="6">
        <f t="shared" si="1"/>
        <v>3.6000000000000004E-2</v>
      </c>
      <c r="E65" s="11">
        <f t="shared" si="2"/>
        <v>32.854626879999998</v>
      </c>
    </row>
    <row r="66" spans="1:5" x14ac:dyDescent="0.25">
      <c r="A66" s="7" t="s">
        <v>31</v>
      </c>
      <c r="B66" s="2">
        <v>5.3999999999999999E-2</v>
      </c>
      <c r="C66" s="3">
        <v>1.9E-2</v>
      </c>
      <c r="D66" s="6">
        <f t="shared" si="1"/>
        <v>3.5000000000000003E-2</v>
      </c>
      <c r="E66" s="11">
        <f t="shared" si="2"/>
        <v>32.307805500000001</v>
      </c>
    </row>
    <row r="67" spans="1:5" x14ac:dyDescent="0.25">
      <c r="A67" s="7" t="s">
        <v>32</v>
      </c>
      <c r="B67" s="2">
        <v>4.3999999999999997E-2</v>
      </c>
      <c r="C67" s="3">
        <v>1.9E-2</v>
      </c>
      <c r="D67" s="6">
        <f t="shared" si="1"/>
        <v>2.4999999999999998E-2</v>
      </c>
      <c r="E67" s="11">
        <f t="shared" si="2"/>
        <v>26.855737499999996</v>
      </c>
    </row>
    <row r="68" spans="1:5" x14ac:dyDescent="0.25">
      <c r="A68" s="7" t="s">
        <v>32</v>
      </c>
      <c r="B68" s="2">
        <v>4.3000000000000003E-2</v>
      </c>
      <c r="C68" s="3">
        <v>1.9E-2</v>
      </c>
      <c r="D68" s="6">
        <f t="shared" si="1"/>
        <v>2.4000000000000004E-2</v>
      </c>
      <c r="E68" s="11">
        <f t="shared" si="2"/>
        <v>26.312145280000003</v>
      </c>
    </row>
    <row r="69" spans="1:5" x14ac:dyDescent="0.25">
      <c r="A69" s="7" t="s">
        <v>33</v>
      </c>
      <c r="B69" s="2">
        <v>0.05</v>
      </c>
      <c r="C69" s="3">
        <v>1.9E-2</v>
      </c>
      <c r="D69" s="6">
        <f t="shared" si="1"/>
        <v>3.1000000000000003E-2</v>
      </c>
      <c r="E69" s="11">
        <f t="shared" si="2"/>
        <v>30.123455580000002</v>
      </c>
    </row>
    <row r="70" spans="1:5" x14ac:dyDescent="0.25">
      <c r="A70" s="7" t="s">
        <v>33</v>
      </c>
      <c r="B70" s="2">
        <v>4.3999999999999997E-2</v>
      </c>
      <c r="C70" s="3">
        <v>1.9E-2</v>
      </c>
      <c r="D70" s="6">
        <f t="shared" si="1"/>
        <v>2.4999999999999998E-2</v>
      </c>
      <c r="E70" s="11">
        <f t="shared" si="2"/>
        <v>26.855737499999996</v>
      </c>
    </row>
    <row r="71" spans="1:5" x14ac:dyDescent="0.25">
      <c r="A71" s="7" t="s">
        <v>34</v>
      </c>
      <c r="B71" s="2">
        <v>4.9000000000000002E-2</v>
      </c>
      <c r="C71" s="3">
        <v>1.9E-2</v>
      </c>
      <c r="D71" s="6">
        <f t="shared" si="1"/>
        <v>3.0000000000000002E-2</v>
      </c>
      <c r="E71" s="11">
        <f t="shared" si="2"/>
        <v>29.578102000000001</v>
      </c>
    </row>
    <row r="72" spans="1:5" x14ac:dyDescent="0.25">
      <c r="A72" s="7" t="s">
        <v>34</v>
      </c>
      <c r="B72" s="2">
        <v>5.1000000000000004E-2</v>
      </c>
      <c r="C72" s="3">
        <v>1.9E-2</v>
      </c>
      <c r="D72" s="6">
        <f t="shared" si="1"/>
        <v>3.2000000000000001E-2</v>
      </c>
      <c r="E72" s="11">
        <f t="shared" si="2"/>
        <v>30.669102719999998</v>
      </c>
    </row>
    <row r="73" spans="1:5" x14ac:dyDescent="0.25">
      <c r="A73" s="7" t="s">
        <v>35</v>
      </c>
      <c r="B73" s="2">
        <v>5.2999999999999999E-2</v>
      </c>
      <c r="C73" s="3">
        <v>1.9E-2</v>
      </c>
      <c r="D73" s="6">
        <f t="shared" si="1"/>
        <v>3.4000000000000002E-2</v>
      </c>
      <c r="E73" s="11">
        <f t="shared" si="2"/>
        <v>31.761277679999999</v>
      </c>
    </row>
    <row r="74" spans="1:5" x14ac:dyDescent="0.25">
      <c r="A74" s="7" t="s">
        <v>35</v>
      </c>
      <c r="B74" s="2">
        <v>4.9000000000000002E-2</v>
      </c>
      <c r="C74" s="3">
        <v>1.9E-2</v>
      </c>
      <c r="D74" s="6">
        <f t="shared" si="1"/>
        <v>3.0000000000000002E-2</v>
      </c>
      <c r="E74" s="11">
        <f t="shared" si="2"/>
        <v>29.578102000000001</v>
      </c>
    </row>
    <row r="75" spans="1:5" x14ac:dyDescent="0.25">
      <c r="A75" s="7" t="s">
        <v>36</v>
      </c>
      <c r="B75" s="2">
        <v>4.7E-2</v>
      </c>
      <c r="C75" s="3">
        <v>1.9E-2</v>
      </c>
      <c r="D75" s="6">
        <f t="shared" si="1"/>
        <v>2.8000000000000001E-2</v>
      </c>
      <c r="E75" s="11">
        <f t="shared" si="2"/>
        <v>28.488275519999998</v>
      </c>
    </row>
    <row r="76" spans="1:5" x14ac:dyDescent="0.25">
      <c r="A76" s="7" t="s">
        <v>36</v>
      </c>
      <c r="B76" s="2">
        <v>4.4999999999999998E-2</v>
      </c>
      <c r="C76" s="3">
        <v>1.9E-2</v>
      </c>
      <c r="D76" s="6">
        <f t="shared" si="1"/>
        <v>2.5999999999999999E-2</v>
      </c>
      <c r="E76" s="11">
        <f t="shared" si="2"/>
        <v>27.39962328</v>
      </c>
    </row>
    <row r="77" spans="1:5" x14ac:dyDescent="0.25">
      <c r="A77" s="7" t="s">
        <v>37</v>
      </c>
      <c r="B77" s="2">
        <v>4.8000000000000001E-2</v>
      </c>
      <c r="C77" s="3">
        <v>1.9E-2</v>
      </c>
      <c r="D77" s="6">
        <f t="shared" si="1"/>
        <v>2.9000000000000001E-2</v>
      </c>
      <c r="E77" s="11">
        <f t="shared" si="2"/>
        <v>29.03304198</v>
      </c>
    </row>
    <row r="78" spans="1:5" x14ac:dyDescent="0.25">
      <c r="A78" s="7" t="s">
        <v>37</v>
      </c>
      <c r="B78" s="2">
        <v>4.4999999999999998E-2</v>
      </c>
      <c r="C78" s="3">
        <v>1.9E-2</v>
      </c>
      <c r="D78" s="6">
        <f t="shared" si="1"/>
        <v>2.5999999999999999E-2</v>
      </c>
      <c r="E78" s="11">
        <f t="shared" si="2"/>
        <v>27.39962328</v>
      </c>
    </row>
    <row r="79" spans="1:5" x14ac:dyDescent="0.25">
      <c r="A79" s="7" t="s">
        <v>38</v>
      </c>
      <c r="B79" s="2">
        <v>4.7E-2</v>
      </c>
      <c r="C79" s="3">
        <v>1.9E-2</v>
      </c>
      <c r="D79" s="6">
        <f t="shared" si="1"/>
        <v>2.8000000000000001E-2</v>
      </c>
      <c r="E79" s="11">
        <f t="shared" si="2"/>
        <v>28.488275519999998</v>
      </c>
    </row>
    <row r="80" spans="1:5" x14ac:dyDescent="0.25">
      <c r="A80" s="7" t="s">
        <v>38</v>
      </c>
      <c r="B80" s="2">
        <v>4.9000000000000002E-2</v>
      </c>
      <c r="C80" s="3">
        <v>1.9E-2</v>
      </c>
      <c r="D80" s="6">
        <f t="shared" si="1"/>
        <v>3.0000000000000002E-2</v>
      </c>
      <c r="E80" s="11">
        <f t="shared" si="2"/>
        <v>29.578102000000001</v>
      </c>
    </row>
    <row r="81" spans="1:5" x14ac:dyDescent="0.25">
      <c r="A81" s="7" t="s">
        <v>39</v>
      </c>
      <c r="B81" s="2">
        <v>5.2999999999999999E-2</v>
      </c>
      <c r="C81" s="3">
        <v>1.9E-2</v>
      </c>
      <c r="D81" s="6">
        <f t="shared" si="1"/>
        <v>3.4000000000000002E-2</v>
      </c>
      <c r="E81" s="11">
        <f t="shared" si="2"/>
        <v>31.761277679999999</v>
      </c>
    </row>
    <row r="82" spans="1:5" x14ac:dyDescent="0.25">
      <c r="A82" s="7" t="s">
        <v>39</v>
      </c>
      <c r="B82" s="2">
        <v>0.05</v>
      </c>
      <c r="C82" s="3">
        <v>1.9E-2</v>
      </c>
      <c r="D82" s="6">
        <f t="shared" si="1"/>
        <v>3.1000000000000003E-2</v>
      </c>
      <c r="E82" s="11">
        <f t="shared" si="2"/>
        <v>30.123455580000002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80"/>
  <sheetViews>
    <sheetView workbookViewId="0">
      <selection activeCell="S12" sqref="S12"/>
    </sheetView>
  </sheetViews>
  <sheetFormatPr defaultRowHeight="15" x14ac:dyDescent="0.25"/>
  <cols>
    <col min="1" max="1" width="12.140625" customWidth="1"/>
    <col min="2" max="2" width="14.140625" customWidth="1"/>
    <col min="3" max="3" width="12.42578125" customWidth="1"/>
    <col min="4" max="4" width="12" customWidth="1"/>
    <col min="5" max="5" width="12.28515625" customWidth="1"/>
  </cols>
  <sheetData>
    <row r="2" spans="1:8" x14ac:dyDescent="0.25">
      <c r="A2" s="12">
        <v>2.6539999999999999</v>
      </c>
      <c r="B2" s="12">
        <v>2.7360000000000002</v>
      </c>
      <c r="C2" s="2">
        <v>0.309</v>
      </c>
      <c r="D2" s="2">
        <v>0.35</v>
      </c>
      <c r="E2" s="2">
        <v>0.33</v>
      </c>
      <c r="F2" s="2">
        <v>0.34</v>
      </c>
      <c r="G2" s="2">
        <v>0.28299999999999997</v>
      </c>
      <c r="H2" s="2">
        <v>0.34399999999999997</v>
      </c>
    </row>
    <row r="3" spans="1:8" x14ac:dyDescent="0.25">
      <c r="A3" s="12">
        <v>1.8879999999999999</v>
      </c>
      <c r="B3" s="12">
        <v>1.8180000000000001</v>
      </c>
      <c r="C3" s="2">
        <v>0.32</v>
      </c>
      <c r="D3" s="2">
        <v>0.34699999999999998</v>
      </c>
      <c r="E3" s="2">
        <v>0.33700000000000002</v>
      </c>
      <c r="F3" s="2">
        <v>0.34</v>
      </c>
      <c r="G3" s="2">
        <v>0.29099999999999998</v>
      </c>
      <c r="H3" s="2">
        <v>0.34399999999999997</v>
      </c>
    </row>
    <row r="4" spans="1:8" x14ac:dyDescent="0.25">
      <c r="A4" s="12">
        <v>1.337</v>
      </c>
      <c r="B4" s="12">
        <v>1.2709999999999999</v>
      </c>
      <c r="C4" s="2">
        <v>0.3</v>
      </c>
      <c r="D4" s="2">
        <v>0.316</v>
      </c>
      <c r="E4" s="2">
        <v>0.33800000000000002</v>
      </c>
      <c r="F4" s="2">
        <v>0.34499999999999997</v>
      </c>
      <c r="G4" s="2">
        <v>0.34899999999999998</v>
      </c>
      <c r="H4" s="2">
        <v>0.32500000000000001</v>
      </c>
    </row>
    <row r="5" spans="1:8" x14ac:dyDescent="0.25">
      <c r="A5" s="12">
        <v>0.91300000000000003</v>
      </c>
      <c r="B5" s="12">
        <v>0.92100000000000004</v>
      </c>
      <c r="C5" s="2">
        <v>0.29399999999999998</v>
      </c>
      <c r="D5" s="2">
        <v>0.307</v>
      </c>
      <c r="E5" s="2">
        <v>0.34599999999999997</v>
      </c>
      <c r="F5" s="2">
        <v>0.34799999999999998</v>
      </c>
      <c r="G5" s="2">
        <v>0.34799999999999998</v>
      </c>
      <c r="H5" s="2">
        <v>0.31900000000000001</v>
      </c>
    </row>
    <row r="6" spans="1:8" x14ac:dyDescent="0.25">
      <c r="A6" s="12">
        <v>0.68899999999999995</v>
      </c>
      <c r="B6" s="12">
        <v>0.69599999999999995</v>
      </c>
      <c r="C6" s="2">
        <v>0.435</v>
      </c>
      <c r="D6" s="2">
        <v>0.32</v>
      </c>
      <c r="E6" s="2">
        <v>0.34100000000000003</v>
      </c>
      <c r="F6" s="2">
        <v>0.318</v>
      </c>
      <c r="G6" s="2">
        <v>0.32400000000000001</v>
      </c>
      <c r="H6" s="2">
        <v>0.31900000000000001</v>
      </c>
    </row>
    <row r="7" spans="1:8" x14ac:dyDescent="0.25">
      <c r="A7" s="12">
        <v>0.39100000000000001</v>
      </c>
      <c r="B7" s="12">
        <v>0.39300000000000002</v>
      </c>
      <c r="C7" s="2">
        <v>0.48399999999999999</v>
      </c>
      <c r="D7" s="2">
        <v>0.318</v>
      </c>
      <c r="E7" s="2">
        <v>0.33700000000000002</v>
      </c>
      <c r="F7" s="2">
        <v>0.32600000000000001</v>
      </c>
      <c r="G7" s="2">
        <v>0.32800000000000001</v>
      </c>
      <c r="H7" s="2">
        <v>0.32</v>
      </c>
    </row>
    <row r="8" spans="1:8" x14ac:dyDescent="0.25">
      <c r="A8" s="12">
        <v>0.29699999999999999</v>
      </c>
      <c r="B8" s="12">
        <v>0.29299999999999998</v>
      </c>
      <c r="C8" s="2">
        <v>0.40200000000000002</v>
      </c>
      <c r="D8" s="2">
        <v>0.33800000000000002</v>
      </c>
      <c r="E8" s="2">
        <v>0.33400000000000002</v>
      </c>
      <c r="F8" s="2">
        <v>0.314</v>
      </c>
      <c r="G8" s="2">
        <v>0.34300000000000003</v>
      </c>
      <c r="H8" s="2">
        <v>0.34499999999999997</v>
      </c>
    </row>
    <row r="9" spans="1:8" x14ac:dyDescent="0.25">
      <c r="A9" s="13">
        <v>7.1999999999999995E-2</v>
      </c>
      <c r="B9" s="13">
        <v>7.9000000000000001E-2</v>
      </c>
      <c r="C9" s="2">
        <v>0.41</v>
      </c>
      <c r="D9" s="2">
        <v>0.33600000000000002</v>
      </c>
      <c r="E9" s="2">
        <v>0.33300000000000002</v>
      </c>
      <c r="F9" s="2">
        <v>0.29799999999999999</v>
      </c>
      <c r="G9" s="2">
        <v>0.34399999999999997</v>
      </c>
      <c r="H9" s="2">
        <v>0.33500000000000002</v>
      </c>
    </row>
    <row r="12" spans="1:8" x14ac:dyDescent="0.25">
      <c r="A12" t="s">
        <v>0</v>
      </c>
    </row>
    <row r="13" spans="1:8" x14ac:dyDescent="0.25">
      <c r="B13" s="5" t="s">
        <v>9</v>
      </c>
      <c r="C13" s="5" t="s">
        <v>10</v>
      </c>
      <c r="D13" s="5" t="s">
        <v>11</v>
      </c>
      <c r="E13" s="5" t="s">
        <v>12</v>
      </c>
    </row>
    <row r="14" spans="1:8" x14ac:dyDescent="0.25">
      <c r="A14" t="s">
        <v>1</v>
      </c>
      <c r="B14" s="14">
        <v>2.69</v>
      </c>
      <c r="C14" s="15">
        <f>B14-B21</f>
        <v>2.6145</v>
      </c>
      <c r="D14" s="6">
        <v>2000</v>
      </c>
      <c r="E14" s="11">
        <f>(256.56*C14*C14)+(100.53*C14)-(9.4317)</f>
        <v>2007.1481507399999</v>
      </c>
    </row>
    <row r="15" spans="1:8" x14ac:dyDescent="0.25">
      <c r="A15" t="s">
        <v>2</v>
      </c>
      <c r="B15" s="14">
        <v>1.853</v>
      </c>
      <c r="C15" s="15">
        <f>B15-B21</f>
        <v>1.7775000000000001</v>
      </c>
      <c r="D15" s="6">
        <v>1000</v>
      </c>
      <c r="E15" s="11">
        <f t="shared" ref="E15:E78" si="0">(256.56*C15*C15)+(100.53*C15)-(9.4317)</f>
        <v>979.86329850000016</v>
      </c>
    </row>
    <row r="16" spans="1:8" x14ac:dyDescent="0.25">
      <c r="A16" t="s">
        <v>3</v>
      </c>
      <c r="B16" s="14">
        <v>1.304</v>
      </c>
      <c r="C16" s="15">
        <f>B16-B21</f>
        <v>1.2285000000000001</v>
      </c>
      <c r="D16" s="6">
        <v>500</v>
      </c>
      <c r="E16" s="11">
        <f t="shared" si="0"/>
        <v>501.27289986000005</v>
      </c>
    </row>
    <row r="17" spans="1:12" x14ac:dyDescent="0.25">
      <c r="A17" t="s">
        <v>4</v>
      </c>
      <c r="B17" s="14">
        <v>0.91700000000000004</v>
      </c>
      <c r="C17" s="15">
        <f>B17-B21</f>
        <v>0.84150000000000003</v>
      </c>
      <c r="D17" s="6">
        <v>250</v>
      </c>
      <c r="E17" s="11">
        <f t="shared" si="0"/>
        <v>256.84013946000005</v>
      </c>
    </row>
    <row r="18" spans="1:12" x14ac:dyDescent="0.25">
      <c r="A18" t="s">
        <v>5</v>
      </c>
      <c r="B18" s="14">
        <v>0.69249999999999989</v>
      </c>
      <c r="C18" s="15">
        <f>B18-B21</f>
        <v>0.61699999999999988</v>
      </c>
      <c r="D18" s="6">
        <v>125</v>
      </c>
      <c r="E18" s="11">
        <f t="shared" si="0"/>
        <v>150.26487983999994</v>
      </c>
    </row>
    <row r="19" spans="1:12" x14ac:dyDescent="0.25">
      <c r="A19" t="s">
        <v>6</v>
      </c>
      <c r="B19" s="14">
        <v>0.39200000000000002</v>
      </c>
      <c r="C19" s="15">
        <f>B19-B21</f>
        <v>0.3165</v>
      </c>
      <c r="D19" s="6">
        <v>62.2</v>
      </c>
      <c r="E19" s="11">
        <f t="shared" si="0"/>
        <v>48.08623746</v>
      </c>
    </row>
    <row r="20" spans="1:12" x14ac:dyDescent="0.25">
      <c r="A20" t="s">
        <v>7</v>
      </c>
      <c r="B20" s="14">
        <v>0.29499999999999998</v>
      </c>
      <c r="C20" s="15">
        <f>B20-B21</f>
        <v>0.21949999999999997</v>
      </c>
      <c r="D20" s="6">
        <v>31.3</v>
      </c>
      <c r="E20" s="11">
        <f t="shared" si="0"/>
        <v>24.995759939999992</v>
      </c>
    </row>
    <row r="21" spans="1:12" x14ac:dyDescent="0.25">
      <c r="A21" t="s">
        <v>8</v>
      </c>
      <c r="B21" s="16">
        <v>7.5499999999999998E-2</v>
      </c>
      <c r="C21" s="15">
        <f>B21-B21</f>
        <v>0</v>
      </c>
      <c r="D21" s="6">
        <v>0</v>
      </c>
      <c r="E21" s="11">
        <v>0</v>
      </c>
    </row>
    <row r="28" spans="1:12" x14ac:dyDescent="0.25">
      <c r="I28" s="4"/>
      <c r="J28" s="4" t="s">
        <v>13</v>
      </c>
      <c r="K28" s="4"/>
      <c r="L28" s="4"/>
    </row>
    <row r="32" spans="1:12" x14ac:dyDescent="0.25">
      <c r="A32" s="7" t="s">
        <v>15</v>
      </c>
      <c r="B32" s="2" t="s">
        <v>14</v>
      </c>
      <c r="C32" s="8" t="s">
        <v>8</v>
      </c>
      <c r="D32" s="6" t="s">
        <v>10</v>
      </c>
      <c r="E32" s="9" t="s">
        <v>12</v>
      </c>
    </row>
    <row r="33" spans="1:5" x14ac:dyDescent="0.25">
      <c r="A33" s="7" t="s">
        <v>16</v>
      </c>
      <c r="B33" s="2">
        <v>0.309</v>
      </c>
      <c r="C33" s="16">
        <v>7.5499999999999998E-2</v>
      </c>
      <c r="D33" s="15">
        <f>(B33-C33)</f>
        <v>0.23349999999999999</v>
      </c>
      <c r="E33" s="11">
        <f>(256.56*D33*D33)+(100.53*D33)-(9.4317)</f>
        <v>28.03028346</v>
      </c>
    </row>
    <row r="34" spans="1:5" x14ac:dyDescent="0.25">
      <c r="A34" s="7" t="s">
        <v>16</v>
      </c>
      <c r="B34" s="2">
        <v>0.32</v>
      </c>
      <c r="C34" s="16">
        <v>7.5499999999999998E-2</v>
      </c>
      <c r="D34" s="15">
        <f>(B34-C34)</f>
        <v>0.2445</v>
      </c>
      <c r="E34" s="11">
        <f>(256.56*D34*D34)+(100.53*D34)-(9.4317)</f>
        <v>30.485105939999997</v>
      </c>
    </row>
    <row r="35" spans="1:5" x14ac:dyDescent="0.25">
      <c r="A35" s="7" t="s">
        <v>17</v>
      </c>
      <c r="B35" s="2">
        <v>0.3</v>
      </c>
      <c r="C35" s="16">
        <v>7.5499999999999998E-2</v>
      </c>
      <c r="D35" s="15">
        <f>(B35-C35)</f>
        <v>0.22449999999999998</v>
      </c>
      <c r="E35" s="11">
        <f>(256.56*D35*D35)+(100.53*D35)-(9.4317)</f>
        <v>26.067973139999999</v>
      </c>
    </row>
    <row r="36" spans="1:5" x14ac:dyDescent="0.25">
      <c r="A36" s="7" t="s">
        <v>17</v>
      </c>
      <c r="B36" s="2">
        <v>0.29399999999999998</v>
      </c>
      <c r="C36" s="16">
        <v>7.5499999999999998E-2</v>
      </c>
      <c r="D36" s="15">
        <f>(B36-C36)</f>
        <v>0.21849999999999997</v>
      </c>
      <c r="E36" s="11">
        <f>(256.56*D36*D36)+(100.53*D36)-(9.4317)</f>
        <v>24.782856659999993</v>
      </c>
    </row>
    <row r="37" spans="1:5" x14ac:dyDescent="0.25">
      <c r="A37" s="7" t="s">
        <v>18</v>
      </c>
      <c r="B37" s="2">
        <v>0.435</v>
      </c>
      <c r="C37" s="16">
        <v>7.5499999999999998E-2</v>
      </c>
      <c r="D37" s="15">
        <f>(B37-C37)</f>
        <v>0.35949999999999999</v>
      </c>
      <c r="E37" s="11">
        <f>(256.56*D37*D37)+(100.53*D37)-(9.4317)</f>
        <v>59.866713539999999</v>
      </c>
    </row>
    <row r="38" spans="1:5" x14ac:dyDescent="0.25">
      <c r="A38" s="7" t="s">
        <v>18</v>
      </c>
      <c r="B38" s="2">
        <v>0.48399999999999999</v>
      </c>
      <c r="C38" s="16">
        <v>7.5499999999999998E-2</v>
      </c>
      <c r="D38" s="15">
        <f>(B38-C38)</f>
        <v>0.40849999999999997</v>
      </c>
      <c r="E38" s="11">
        <f>(256.56*D38*D38)+(100.53*D38)-(9.4317)</f>
        <v>74.447549459999976</v>
      </c>
    </row>
    <row r="39" spans="1:5" x14ac:dyDescent="0.25">
      <c r="A39" s="7" t="s">
        <v>40</v>
      </c>
      <c r="B39" s="2">
        <v>0.40200000000000002</v>
      </c>
      <c r="C39" s="16">
        <v>7.5499999999999998E-2</v>
      </c>
      <c r="D39" s="15">
        <f>(B39-C39)</f>
        <v>0.32650000000000001</v>
      </c>
      <c r="E39" s="11">
        <f>(256.56*D39*D39)+(100.53*D39)-(9.4317)</f>
        <v>50.741218260000004</v>
      </c>
    </row>
    <row r="40" spans="1:5" x14ac:dyDescent="0.25">
      <c r="A40" s="7" t="s">
        <v>40</v>
      </c>
      <c r="B40" s="2">
        <v>0.41</v>
      </c>
      <c r="C40" s="16">
        <v>7.5499999999999998E-2</v>
      </c>
      <c r="D40" s="15">
        <f>(B40-C40)</f>
        <v>0.33449999999999996</v>
      </c>
      <c r="E40" s="11">
        <f>(256.56*D40*D40)+(100.53*D40)-(9.4317)</f>
        <v>52.902147539999987</v>
      </c>
    </row>
    <row r="41" spans="1:5" x14ac:dyDescent="0.25">
      <c r="A41" s="7" t="s">
        <v>19</v>
      </c>
      <c r="B41" s="2">
        <v>0.35</v>
      </c>
      <c r="C41" s="16">
        <v>7.5499999999999998E-2</v>
      </c>
      <c r="D41" s="15">
        <f>(B41-C41)</f>
        <v>0.27449999999999997</v>
      </c>
      <c r="E41" s="11">
        <f>(256.56*D41*D41)+(100.53*D41)-(9.4317)</f>
        <v>37.495645139999993</v>
      </c>
    </row>
    <row r="42" spans="1:5" x14ac:dyDescent="0.25">
      <c r="A42" s="7" t="s">
        <v>19</v>
      </c>
      <c r="B42" s="2">
        <v>0.34699999999999998</v>
      </c>
      <c r="C42" s="16">
        <v>7.5499999999999998E-2</v>
      </c>
      <c r="D42" s="15">
        <f>(B42-C42)</f>
        <v>0.27149999999999996</v>
      </c>
      <c r="E42" s="11">
        <f>(256.56*D42*D42)+(100.53*D42)-(9.4317)</f>
        <v>36.773809859999993</v>
      </c>
    </row>
    <row r="43" spans="1:5" x14ac:dyDescent="0.25">
      <c r="A43" s="7" t="s">
        <v>20</v>
      </c>
      <c r="B43" s="2">
        <v>0.316</v>
      </c>
      <c r="C43" s="16">
        <v>7.5499999999999998E-2</v>
      </c>
      <c r="D43" s="15">
        <f>(B43-C43)</f>
        <v>0.24049999999999999</v>
      </c>
      <c r="E43" s="11">
        <f>(256.56*D43*D43)+(100.53*D43)-(9.4317)</f>
        <v>29.585259540000003</v>
      </c>
    </row>
    <row r="44" spans="1:5" x14ac:dyDescent="0.25">
      <c r="A44" s="7" t="s">
        <v>20</v>
      </c>
      <c r="B44" s="2">
        <v>0.307</v>
      </c>
      <c r="C44" s="16">
        <v>7.5499999999999998E-2</v>
      </c>
      <c r="D44" s="15">
        <f>(B44-C44)</f>
        <v>0.23149999999999998</v>
      </c>
      <c r="E44" s="11">
        <f>(256.56*D44*D44)+(100.53*D44)-(9.4317)</f>
        <v>27.590622660000001</v>
      </c>
    </row>
    <row r="45" spans="1:5" x14ac:dyDescent="0.25">
      <c r="A45" s="7" t="s">
        <v>22</v>
      </c>
      <c r="B45" s="2">
        <v>0.32</v>
      </c>
      <c r="C45" s="16">
        <v>7.5499999999999998E-2</v>
      </c>
      <c r="D45" s="15">
        <f>(B45-C45)</f>
        <v>0.2445</v>
      </c>
      <c r="E45" s="11">
        <f>(256.56*D45*D45)+(100.53*D45)-(9.4317)</f>
        <v>30.485105939999997</v>
      </c>
    </row>
    <row r="46" spans="1:5" x14ac:dyDescent="0.25">
      <c r="A46" s="7" t="s">
        <v>22</v>
      </c>
      <c r="B46" s="2">
        <v>0.318</v>
      </c>
      <c r="C46" s="16">
        <v>7.5499999999999998E-2</v>
      </c>
      <c r="D46" s="15">
        <f>(B46-C46)</f>
        <v>0.24249999999999999</v>
      </c>
      <c r="E46" s="11">
        <f>(256.56*D46*D46)+(100.53*D46)-(9.4317)</f>
        <v>30.034156500000002</v>
      </c>
    </row>
    <row r="47" spans="1:5" x14ac:dyDescent="0.25">
      <c r="A47" s="7" t="s">
        <v>23</v>
      </c>
      <c r="B47" s="2">
        <v>0.33800000000000002</v>
      </c>
      <c r="C47" s="16">
        <v>7.5499999999999998E-2</v>
      </c>
      <c r="D47" s="15">
        <f>(B47-C47)</f>
        <v>0.26250000000000001</v>
      </c>
      <c r="E47" s="11">
        <f>(256.56*D47*D47)+(100.53*D47)-(9.4317)</f>
        <v>34.6360125</v>
      </c>
    </row>
    <row r="48" spans="1:5" x14ac:dyDescent="0.25">
      <c r="A48" s="7" t="s">
        <v>23</v>
      </c>
      <c r="B48" s="2">
        <v>0.33600000000000002</v>
      </c>
      <c r="C48" s="16">
        <v>7.5499999999999998E-2</v>
      </c>
      <c r="D48" s="15">
        <f>(B48-C48)</f>
        <v>0.26050000000000001</v>
      </c>
      <c r="E48" s="11">
        <f>(256.56*D48*D48)+(100.53*D48)-(9.4317)</f>
        <v>34.166590740000004</v>
      </c>
    </row>
    <row r="49" spans="1:5" x14ac:dyDescent="0.25">
      <c r="A49" s="7" t="s">
        <v>24</v>
      </c>
      <c r="B49" s="2">
        <v>0.33</v>
      </c>
      <c r="C49" s="16">
        <v>7.5499999999999998E-2</v>
      </c>
      <c r="D49" s="15">
        <f>(B49-C49)</f>
        <v>0.2545</v>
      </c>
      <c r="E49" s="11">
        <f>(256.56*D49*D49)+(100.53*D49)-(9.4317)</f>
        <v>32.770640340000007</v>
      </c>
    </row>
    <row r="50" spans="1:5" x14ac:dyDescent="0.25">
      <c r="A50" s="7" t="s">
        <v>24</v>
      </c>
      <c r="B50" s="2">
        <v>0.33700000000000002</v>
      </c>
      <c r="C50" s="16">
        <v>7.5499999999999998E-2</v>
      </c>
      <c r="D50" s="15">
        <f>(B50-C50)</f>
        <v>0.26150000000000001</v>
      </c>
      <c r="E50" s="11">
        <f>(256.56*D50*D50)+(100.53*D50)-(9.4317)</f>
        <v>34.401045060000001</v>
      </c>
    </row>
    <row r="51" spans="1:5" x14ac:dyDescent="0.25">
      <c r="A51" s="7" t="s">
        <v>25</v>
      </c>
      <c r="B51" s="2">
        <v>0.33800000000000002</v>
      </c>
      <c r="C51" s="16">
        <v>7.5499999999999998E-2</v>
      </c>
      <c r="D51" s="15">
        <f>(B51-C51)</f>
        <v>0.26250000000000001</v>
      </c>
      <c r="E51" s="11">
        <f>(256.56*D51*D51)+(100.53*D51)-(9.4317)</f>
        <v>34.6360125</v>
      </c>
    </row>
    <row r="52" spans="1:5" x14ac:dyDescent="0.25">
      <c r="A52" s="7" t="s">
        <v>25</v>
      </c>
      <c r="B52" s="2">
        <v>0.34599999999999997</v>
      </c>
      <c r="C52" s="16">
        <v>7.5499999999999998E-2</v>
      </c>
      <c r="D52" s="15">
        <f>(B52-C52)</f>
        <v>0.27049999999999996</v>
      </c>
      <c r="E52" s="11">
        <f>(256.56*D52*D52)+(100.53*D52)-(9.4317)</f>
        <v>36.534224339999994</v>
      </c>
    </row>
    <row r="53" spans="1:5" x14ac:dyDescent="0.25">
      <c r="A53" s="7" t="s">
        <v>27</v>
      </c>
      <c r="B53" s="2">
        <v>0.34100000000000003</v>
      </c>
      <c r="C53" s="16">
        <v>7.5499999999999998E-2</v>
      </c>
      <c r="D53" s="15">
        <f>(B53-C53)</f>
        <v>0.26550000000000001</v>
      </c>
      <c r="E53" s="11">
        <f>(256.56*D53*D53)+(100.53*D53)-(9.4317)</f>
        <v>35.343993540000007</v>
      </c>
    </row>
    <row r="54" spans="1:5" x14ac:dyDescent="0.25">
      <c r="A54" s="7" t="s">
        <v>27</v>
      </c>
      <c r="B54" s="2">
        <v>0.33700000000000002</v>
      </c>
      <c r="C54" s="16">
        <v>7.5499999999999998E-2</v>
      </c>
      <c r="D54" s="15">
        <f>(B54-C54)</f>
        <v>0.26150000000000001</v>
      </c>
      <c r="E54" s="11">
        <f>(256.56*D54*D54)+(100.53*D54)-(9.4317)</f>
        <v>34.401045060000001</v>
      </c>
    </row>
    <row r="55" spans="1:5" x14ac:dyDescent="0.25">
      <c r="A55" s="7" t="s">
        <v>28</v>
      </c>
      <c r="B55" s="2">
        <v>0.33400000000000002</v>
      </c>
      <c r="C55" s="16">
        <v>7.5499999999999998E-2</v>
      </c>
      <c r="D55" s="15">
        <f>(B55-C55)</f>
        <v>0.25850000000000001</v>
      </c>
      <c r="E55" s="11">
        <f>(256.56*D55*D55)+(100.53*D55)-(9.4317)</f>
        <v>33.699221460000004</v>
      </c>
    </row>
    <row r="56" spans="1:5" x14ac:dyDescent="0.25">
      <c r="A56" s="7" t="s">
        <v>28</v>
      </c>
      <c r="B56" s="2">
        <v>0.33300000000000002</v>
      </c>
      <c r="C56" s="16">
        <v>7.5499999999999998E-2</v>
      </c>
      <c r="D56" s="15">
        <f>(B56-C56)</f>
        <v>0.25750000000000001</v>
      </c>
      <c r="E56" s="11">
        <f>(256.56*D56*D56)+(100.53*D56)-(9.4317)</f>
        <v>33.466306500000002</v>
      </c>
    </row>
    <row r="57" spans="1:5" x14ac:dyDescent="0.25">
      <c r="A57" s="7" t="s">
        <v>30</v>
      </c>
      <c r="B57" s="2">
        <v>0.34</v>
      </c>
      <c r="C57" s="16">
        <v>7.5499999999999998E-2</v>
      </c>
      <c r="D57" s="15">
        <f>(B57-C57)</f>
        <v>0.26450000000000001</v>
      </c>
      <c r="E57" s="11">
        <f>(256.56*D57*D57)+(100.53*D57)-(9.4317)</f>
        <v>35.107486740000006</v>
      </c>
    </row>
    <row r="58" spans="1:5" x14ac:dyDescent="0.25">
      <c r="A58" s="7" t="s">
        <v>30</v>
      </c>
      <c r="B58" s="2">
        <v>0.34</v>
      </c>
      <c r="C58" s="16">
        <v>7.5499999999999998E-2</v>
      </c>
      <c r="D58" s="15">
        <f>(B58-C58)</f>
        <v>0.26450000000000001</v>
      </c>
      <c r="E58" s="11">
        <f>(256.56*D58*D58)+(100.53*D58)-(9.4317)</f>
        <v>35.107486740000006</v>
      </c>
    </row>
    <row r="59" spans="1:5" x14ac:dyDescent="0.25">
      <c r="A59" s="7" t="s">
        <v>31</v>
      </c>
      <c r="B59" s="2">
        <v>0.34499999999999997</v>
      </c>
      <c r="C59" s="16">
        <v>7.5499999999999998E-2</v>
      </c>
      <c r="D59" s="15">
        <f>(B59-C59)</f>
        <v>0.26949999999999996</v>
      </c>
      <c r="E59" s="11">
        <f>(256.56*D59*D59)+(100.53*D59)-(9.4317)</f>
        <v>36.29515193999999</v>
      </c>
    </row>
    <row r="60" spans="1:5" x14ac:dyDescent="0.25">
      <c r="A60" s="7" t="s">
        <v>31</v>
      </c>
      <c r="B60" s="2">
        <v>0.34799999999999998</v>
      </c>
      <c r="C60" s="16">
        <v>7.5499999999999998E-2</v>
      </c>
      <c r="D60" s="15">
        <f>(B60-C60)</f>
        <v>0.27249999999999996</v>
      </c>
      <c r="E60" s="11">
        <f>(256.56*D60*D60)+(100.53*D60)-(9.4317)</f>
        <v>37.013908499999992</v>
      </c>
    </row>
    <row r="61" spans="1:5" x14ac:dyDescent="0.25">
      <c r="A61" s="7" t="s">
        <v>41</v>
      </c>
      <c r="B61" s="2">
        <v>0.318</v>
      </c>
      <c r="C61" s="16">
        <v>7.5499999999999998E-2</v>
      </c>
      <c r="D61" s="15">
        <f>(B61-C61)</f>
        <v>0.24249999999999999</v>
      </c>
      <c r="E61" s="11">
        <f>(256.56*D61*D61)+(100.53*D61)-(9.4317)</f>
        <v>30.034156500000002</v>
      </c>
    </row>
    <row r="62" spans="1:5" x14ac:dyDescent="0.25">
      <c r="A62" s="7" t="s">
        <v>41</v>
      </c>
      <c r="B62" s="2">
        <v>0.32600000000000001</v>
      </c>
      <c r="C62" s="16">
        <v>7.5499999999999998E-2</v>
      </c>
      <c r="D62" s="15">
        <f>(B62-C62)</f>
        <v>0.2505</v>
      </c>
      <c r="E62" s="11">
        <f>(256.56*D62*D62)+(100.53*D62)-(9.4317)</f>
        <v>31.850269140000002</v>
      </c>
    </row>
    <row r="63" spans="1:5" x14ac:dyDescent="0.25">
      <c r="A63" s="7" t="s">
        <v>33</v>
      </c>
      <c r="B63" s="2">
        <v>0.314</v>
      </c>
      <c r="C63" s="16">
        <v>7.5499999999999998E-2</v>
      </c>
      <c r="D63" s="15">
        <f>(B63-C63)</f>
        <v>0.23849999999999999</v>
      </c>
      <c r="E63" s="11">
        <f>(256.56*D63*D63)+(100.53*D63)-(9.4317)</f>
        <v>29.13841506</v>
      </c>
    </row>
    <row r="64" spans="1:5" x14ac:dyDescent="0.25">
      <c r="A64" s="7" t="s">
        <v>33</v>
      </c>
      <c r="B64" s="2">
        <v>0.29799999999999999</v>
      </c>
      <c r="C64" s="16">
        <v>7.5499999999999998E-2</v>
      </c>
      <c r="D64" s="15">
        <f>(B64-C64)</f>
        <v>0.22249999999999998</v>
      </c>
      <c r="E64" s="11">
        <f>(256.56*D64*D64)+(100.53*D64)-(9.4317)</f>
        <v>25.637548499999994</v>
      </c>
    </row>
    <row r="65" spans="1:5" x14ac:dyDescent="0.25">
      <c r="A65" s="7" t="s">
        <v>34</v>
      </c>
      <c r="B65" s="2">
        <v>0.28299999999999997</v>
      </c>
      <c r="C65" s="16">
        <v>7.5499999999999998E-2</v>
      </c>
      <c r="D65" s="15">
        <f>(B65-C65)</f>
        <v>0.20749999999999996</v>
      </c>
      <c r="E65" s="11">
        <f>(256.56*D65*D65)+(100.53*D65)-(9.4317)</f>
        <v>22.474786499999993</v>
      </c>
    </row>
    <row r="66" spans="1:5" x14ac:dyDescent="0.25">
      <c r="A66" s="7" t="s">
        <v>34</v>
      </c>
      <c r="B66" s="2">
        <v>0.29099999999999998</v>
      </c>
      <c r="C66" s="16">
        <v>7.5499999999999998E-2</v>
      </c>
      <c r="D66" s="15">
        <f>(B66-C66)</f>
        <v>0.21549999999999997</v>
      </c>
      <c r="E66" s="11">
        <f>(256.56*D66*D66)+(100.53*D66)-(9.4317)</f>
        <v>24.147225539999994</v>
      </c>
    </row>
    <row r="67" spans="1:5" x14ac:dyDescent="0.25">
      <c r="A67" s="7" t="s">
        <v>35</v>
      </c>
      <c r="B67" s="2">
        <v>0.34899999999999998</v>
      </c>
      <c r="C67" s="16">
        <v>7.5499999999999998E-2</v>
      </c>
      <c r="D67" s="15">
        <f>(B67-C67)</f>
        <v>0.27349999999999997</v>
      </c>
      <c r="E67" s="11">
        <f>(256.56*D67*D67)+(100.53*D67)-(9.4317)</f>
        <v>37.254520259999993</v>
      </c>
    </row>
    <row r="68" spans="1:5" x14ac:dyDescent="0.25">
      <c r="A68" s="7" t="s">
        <v>35</v>
      </c>
      <c r="B68" s="2">
        <v>0.34799999999999998</v>
      </c>
      <c r="C68" s="16">
        <v>7.5499999999999998E-2</v>
      </c>
      <c r="D68" s="15">
        <f>(B68-C68)</f>
        <v>0.27249999999999996</v>
      </c>
      <c r="E68" s="11">
        <f>(256.56*D68*D68)+(100.53*D68)-(9.4317)</f>
        <v>37.013908499999992</v>
      </c>
    </row>
    <row r="69" spans="1:5" x14ac:dyDescent="0.25">
      <c r="A69" s="7" t="s">
        <v>36</v>
      </c>
      <c r="B69" s="2">
        <v>0.32400000000000001</v>
      </c>
      <c r="C69" s="16">
        <v>7.5499999999999998E-2</v>
      </c>
      <c r="D69" s="15">
        <f>(B69-C69)</f>
        <v>0.2485</v>
      </c>
      <c r="E69" s="11">
        <f>(256.56*D69*D69)+(100.53*D69)-(9.4317)</f>
        <v>31.393162260000004</v>
      </c>
    </row>
    <row r="70" spans="1:5" x14ac:dyDescent="0.25">
      <c r="A70" s="7" t="s">
        <v>36</v>
      </c>
      <c r="B70" s="2">
        <v>0.32800000000000001</v>
      </c>
      <c r="C70" s="16">
        <v>7.5499999999999998E-2</v>
      </c>
      <c r="D70" s="15">
        <f>(B70-C70)</f>
        <v>0.2525</v>
      </c>
      <c r="E70" s="11">
        <f>(256.56*D70*D70)+(100.53*D70)-(9.4317)</f>
        <v>32.309428500000003</v>
      </c>
    </row>
    <row r="71" spans="1:5" x14ac:dyDescent="0.25">
      <c r="A71" s="7" t="s">
        <v>37</v>
      </c>
      <c r="B71" s="2">
        <v>0.34300000000000003</v>
      </c>
      <c r="C71" s="16">
        <v>7.5499999999999998E-2</v>
      </c>
      <c r="D71" s="15">
        <f>(B71-C71)</f>
        <v>0.26750000000000002</v>
      </c>
      <c r="E71" s="11">
        <f>(256.56*D71*D71)+(100.53*D71)-(9.4317)</f>
        <v>35.818546500000004</v>
      </c>
    </row>
    <row r="72" spans="1:5" x14ac:dyDescent="0.25">
      <c r="A72" s="7" t="s">
        <v>37</v>
      </c>
      <c r="B72" s="2">
        <v>0.34399999999999997</v>
      </c>
      <c r="C72" s="16">
        <v>7.5499999999999998E-2</v>
      </c>
      <c r="D72" s="15">
        <f>(B72-C72)</f>
        <v>0.26849999999999996</v>
      </c>
      <c r="E72" s="11">
        <f>(256.56*D72*D72)+(100.53*D72)-(9.4317)</f>
        <v>36.056592659999993</v>
      </c>
    </row>
    <row r="73" spans="1:5" x14ac:dyDescent="0.25">
      <c r="A73" s="7" t="s">
        <v>38</v>
      </c>
      <c r="B73" s="2">
        <v>0.34399999999999997</v>
      </c>
      <c r="C73" s="16">
        <v>7.5499999999999998E-2</v>
      </c>
      <c r="D73" s="15">
        <f>(B73-C73)</f>
        <v>0.26849999999999996</v>
      </c>
      <c r="E73" s="11">
        <f>(256.56*D73*D73)+(100.53*D73)-(9.4317)</f>
        <v>36.056592659999993</v>
      </c>
    </row>
    <row r="74" spans="1:5" x14ac:dyDescent="0.25">
      <c r="A74" s="7" t="s">
        <v>38</v>
      </c>
      <c r="B74" s="2">
        <v>0.34399999999999997</v>
      </c>
      <c r="C74" s="16">
        <v>7.5499999999999998E-2</v>
      </c>
      <c r="D74" s="15">
        <f>(B74-C74)</f>
        <v>0.26849999999999996</v>
      </c>
      <c r="E74" s="11">
        <f>(256.56*D74*D74)+(100.53*D74)-(9.4317)</f>
        <v>36.056592659999993</v>
      </c>
    </row>
    <row r="75" spans="1:5" x14ac:dyDescent="0.25">
      <c r="A75" s="7" t="s">
        <v>42</v>
      </c>
      <c r="B75" s="2">
        <v>0.32500000000000001</v>
      </c>
      <c r="C75" s="16">
        <v>7.5499999999999998E-2</v>
      </c>
      <c r="D75" s="15">
        <f>(B75-C75)</f>
        <v>0.2495</v>
      </c>
      <c r="E75" s="11">
        <f>(256.56*D75*D75)+(100.53*D75)-(9.4317)</f>
        <v>31.621459139999999</v>
      </c>
    </row>
    <row r="76" spans="1:5" x14ac:dyDescent="0.25">
      <c r="A76" s="7" t="s">
        <v>42</v>
      </c>
      <c r="B76" s="2">
        <v>0.31900000000000001</v>
      </c>
      <c r="C76" s="16">
        <v>7.5499999999999998E-2</v>
      </c>
      <c r="D76" s="15">
        <f>(B76-C76)</f>
        <v>0.24349999999999999</v>
      </c>
      <c r="E76" s="11">
        <f>(256.56*D76*D76)+(100.53*D76)-(9.4317)</f>
        <v>30.259374659999999</v>
      </c>
    </row>
    <row r="77" spans="1:5" x14ac:dyDescent="0.25">
      <c r="A77" s="7" t="s">
        <v>43</v>
      </c>
      <c r="B77" s="2">
        <v>0.31900000000000001</v>
      </c>
      <c r="C77" s="16">
        <v>7.5499999999999998E-2</v>
      </c>
      <c r="D77" s="15">
        <f>(B77-C77)</f>
        <v>0.24349999999999999</v>
      </c>
      <c r="E77" s="11">
        <f>(256.56*D77*D77)+(100.53*D77)-(9.4317)</f>
        <v>30.259374659999999</v>
      </c>
    </row>
    <row r="78" spans="1:5" x14ac:dyDescent="0.25">
      <c r="A78" s="7" t="s">
        <v>43</v>
      </c>
      <c r="B78" s="2">
        <v>0.32</v>
      </c>
      <c r="C78" s="16">
        <v>7.5499999999999998E-2</v>
      </c>
      <c r="D78" s="15">
        <f>(B78-C78)</f>
        <v>0.2445</v>
      </c>
      <c r="E78" s="11">
        <f>(256.56*D78*D78)+(100.53*D78)-(9.4317)</f>
        <v>30.485105939999997</v>
      </c>
    </row>
    <row r="79" spans="1:5" x14ac:dyDescent="0.25">
      <c r="A79" s="7" t="s">
        <v>39</v>
      </c>
      <c r="B79" s="2">
        <v>0.34499999999999997</v>
      </c>
      <c r="C79" s="16">
        <v>7.5499999999999998E-2</v>
      </c>
      <c r="D79" s="15">
        <f>(B79-C79)</f>
        <v>0.26949999999999996</v>
      </c>
      <c r="E79" s="11">
        <f>(256.56*D79*D79)+(100.53*D79)-(9.4317)</f>
        <v>36.29515193999999</v>
      </c>
    </row>
    <row r="80" spans="1:5" x14ac:dyDescent="0.25">
      <c r="A80" s="7" t="s">
        <v>39</v>
      </c>
      <c r="B80" s="2">
        <v>0.33500000000000002</v>
      </c>
      <c r="C80" s="16">
        <v>7.5499999999999998E-2</v>
      </c>
      <c r="D80" s="15">
        <f>(B80-C80)</f>
        <v>0.25950000000000001</v>
      </c>
      <c r="E80" s="11">
        <f>(256.56*D80*D80)+(100.53*D80)-(9.4317)</f>
        <v>33.932649540000007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78"/>
  <sheetViews>
    <sheetView workbookViewId="0">
      <selection activeCell="T13" sqref="T13"/>
    </sheetView>
  </sheetViews>
  <sheetFormatPr defaultRowHeight="15" x14ac:dyDescent="0.25"/>
  <cols>
    <col min="1" max="1" width="14.85546875" customWidth="1"/>
    <col min="2" max="2" width="14.42578125" customWidth="1"/>
    <col min="3" max="3" width="12" customWidth="1"/>
    <col min="4" max="4" width="11.5703125" customWidth="1"/>
    <col min="5" max="5" width="13" customWidth="1"/>
  </cols>
  <sheetData>
    <row r="2" spans="1:8" x14ac:dyDescent="0.25">
      <c r="A2" s="1">
        <v>1.845</v>
      </c>
      <c r="B2" s="1">
        <v>2.044</v>
      </c>
      <c r="C2" s="2">
        <v>0.14400000000000002</v>
      </c>
      <c r="D2" s="2">
        <v>0.17799999999999999</v>
      </c>
      <c r="E2" s="2">
        <v>0.26100000000000001</v>
      </c>
      <c r="F2" s="2">
        <v>0.21099999999999999</v>
      </c>
      <c r="G2" s="2">
        <v>0.16600000000000001</v>
      </c>
      <c r="H2" s="2">
        <v>0.151</v>
      </c>
    </row>
    <row r="3" spans="1:8" x14ac:dyDescent="0.25">
      <c r="A3" s="1">
        <v>1.2070000000000001</v>
      </c>
      <c r="B3" s="1">
        <v>1.167</v>
      </c>
      <c r="C3" s="2">
        <v>0.13700000000000001</v>
      </c>
      <c r="D3" s="2">
        <v>0.156</v>
      </c>
      <c r="E3" s="2">
        <v>0.24</v>
      </c>
      <c r="F3" s="2">
        <v>0.191</v>
      </c>
      <c r="G3" s="2">
        <v>0.161</v>
      </c>
      <c r="H3" s="2">
        <v>0.13400000000000001</v>
      </c>
    </row>
    <row r="4" spans="1:8" x14ac:dyDescent="0.25">
      <c r="A4" s="1">
        <v>0.68700000000000006</v>
      </c>
      <c r="B4" s="1">
        <v>0.6</v>
      </c>
      <c r="C4" s="2">
        <v>0.11600000000000001</v>
      </c>
      <c r="D4" s="2">
        <v>0.22800000000000001</v>
      </c>
      <c r="E4" s="2">
        <v>0.187</v>
      </c>
      <c r="F4" s="2">
        <v>0.14599999999999999</v>
      </c>
      <c r="G4" s="2">
        <v>0.13100000000000001</v>
      </c>
      <c r="H4" s="2">
        <v>0.14400000000000002</v>
      </c>
    </row>
    <row r="5" spans="1:8" x14ac:dyDescent="0.25">
      <c r="A5" s="1">
        <v>0.41100000000000003</v>
      </c>
      <c r="B5" s="1">
        <v>0.42699999999999999</v>
      </c>
      <c r="C5" s="2">
        <v>0.111</v>
      </c>
      <c r="D5" s="2">
        <v>0.215</v>
      </c>
      <c r="E5" s="2">
        <v>0.17400000000000002</v>
      </c>
      <c r="F5" s="2">
        <v>0.16</v>
      </c>
      <c r="G5" s="2">
        <v>0.128</v>
      </c>
      <c r="H5" s="2">
        <v>0.15</v>
      </c>
    </row>
    <row r="6" spans="1:8" x14ac:dyDescent="0.25">
      <c r="A6" s="1">
        <v>0.21199999999999999</v>
      </c>
      <c r="B6" s="1">
        <v>0.218</v>
      </c>
      <c r="C6" s="2">
        <v>0.16500000000000001</v>
      </c>
      <c r="D6" s="2">
        <v>0.185</v>
      </c>
      <c r="E6" s="2">
        <v>0.153</v>
      </c>
      <c r="F6" s="2">
        <v>0.126</v>
      </c>
      <c r="G6" s="2">
        <v>0.12</v>
      </c>
      <c r="H6" s="2">
        <v>0.13500000000000001</v>
      </c>
    </row>
    <row r="7" spans="1:8" x14ac:dyDescent="0.25">
      <c r="A7" s="1">
        <v>0.161</v>
      </c>
      <c r="B7" s="1">
        <v>0.13400000000000001</v>
      </c>
      <c r="C7" s="2">
        <v>0.192</v>
      </c>
      <c r="D7" s="2">
        <v>0.188</v>
      </c>
      <c r="E7" s="2">
        <v>0.153</v>
      </c>
      <c r="F7" s="2">
        <v>0.13600000000000001</v>
      </c>
      <c r="G7" s="2">
        <v>0.121</v>
      </c>
      <c r="H7" s="2">
        <v>0.14200000000000002</v>
      </c>
    </row>
    <row r="8" spans="1:8" x14ac:dyDescent="0.25">
      <c r="A8" s="1">
        <v>0.126</v>
      </c>
      <c r="B8" s="1">
        <v>0.13200000000000001</v>
      </c>
      <c r="C8" s="2">
        <v>0.17100000000000001</v>
      </c>
      <c r="D8" s="2">
        <v>0.16900000000000001</v>
      </c>
      <c r="E8" s="2">
        <v>0.33700000000000002</v>
      </c>
      <c r="F8" s="2">
        <v>0.219</v>
      </c>
      <c r="G8" s="2">
        <v>0.14400000000000002</v>
      </c>
      <c r="H8" s="2">
        <v>0.13</v>
      </c>
    </row>
    <row r="9" spans="1:8" x14ac:dyDescent="0.25">
      <c r="A9" s="3">
        <v>7.6999999999999999E-2</v>
      </c>
      <c r="B9" s="3">
        <v>7.4999999999999997E-2</v>
      </c>
      <c r="C9" s="2">
        <v>0.20600000000000002</v>
      </c>
      <c r="D9" s="2">
        <v>0.183</v>
      </c>
      <c r="E9" s="2">
        <v>0.33100000000000002</v>
      </c>
      <c r="F9" s="2">
        <v>0.20700000000000002</v>
      </c>
      <c r="G9" s="2">
        <v>0.11800000000000001</v>
      </c>
      <c r="H9" s="2">
        <v>0.11</v>
      </c>
    </row>
    <row r="12" spans="1:8" x14ac:dyDescent="0.25">
      <c r="A12" t="s">
        <v>0</v>
      </c>
    </row>
    <row r="13" spans="1:8" x14ac:dyDescent="0.25">
      <c r="B13" s="5" t="s">
        <v>9</v>
      </c>
      <c r="C13" s="5" t="s">
        <v>10</v>
      </c>
      <c r="D13" s="5" t="s">
        <v>11</v>
      </c>
      <c r="E13" s="5" t="s">
        <v>12</v>
      </c>
    </row>
    <row r="14" spans="1:8" x14ac:dyDescent="0.25">
      <c r="A14" t="s">
        <v>1</v>
      </c>
      <c r="B14" s="1">
        <v>1.9490000000000001</v>
      </c>
      <c r="C14" s="6">
        <f>B14-B21</f>
        <v>1.873</v>
      </c>
      <c r="D14" s="6">
        <v>500</v>
      </c>
      <c r="E14" s="10">
        <f>(52.151*C14*C14)+(166.51*C14)+(3.4455)</f>
        <v>498.27116547899999</v>
      </c>
    </row>
    <row r="15" spans="1:8" x14ac:dyDescent="0.25">
      <c r="A15" t="s">
        <v>2</v>
      </c>
      <c r="B15" s="1">
        <v>1.202</v>
      </c>
      <c r="C15" s="6">
        <f>B15-B21</f>
        <v>1.1259999999999999</v>
      </c>
      <c r="D15" s="6">
        <v>250</v>
      </c>
      <c r="E15" s="10">
        <f t="shared" ref="E15:E21" si="0">(52.151*C15*C15)+(166.51*C15)+(3.4455)</f>
        <v>257.05676127599997</v>
      </c>
    </row>
    <row r="16" spans="1:8" x14ac:dyDescent="0.25">
      <c r="A16" t="s">
        <v>3</v>
      </c>
      <c r="B16" s="1">
        <v>0.64300000000000002</v>
      </c>
      <c r="C16" s="6">
        <f>B16-B21</f>
        <v>0.56700000000000006</v>
      </c>
      <c r="D16" s="6">
        <v>125</v>
      </c>
      <c r="E16" s="10">
        <f t="shared" si="0"/>
        <v>114.62264283899999</v>
      </c>
    </row>
    <row r="17" spans="1:11" x14ac:dyDescent="0.25">
      <c r="A17" t="s">
        <v>4</v>
      </c>
      <c r="B17" s="1">
        <v>0.41899999999999998</v>
      </c>
      <c r="C17" s="6">
        <f>B17-B21</f>
        <v>0.34299999999999997</v>
      </c>
      <c r="D17" s="6">
        <v>62.5</v>
      </c>
      <c r="E17" s="10">
        <f t="shared" si="0"/>
        <v>66.693942998999987</v>
      </c>
    </row>
    <row r="18" spans="1:11" x14ac:dyDescent="0.25">
      <c r="A18" t="s">
        <v>5</v>
      </c>
      <c r="B18" s="1">
        <v>0.215</v>
      </c>
      <c r="C18" s="6">
        <f>B18-B21</f>
        <v>0.13900000000000001</v>
      </c>
      <c r="D18" s="6">
        <v>31.3</v>
      </c>
      <c r="E18" s="10">
        <f t="shared" si="0"/>
        <v>27.597999470999998</v>
      </c>
    </row>
    <row r="19" spans="1:11" x14ac:dyDescent="0.25">
      <c r="A19" t="s">
        <v>6</v>
      </c>
      <c r="B19" s="1">
        <v>0.14699999999999999</v>
      </c>
      <c r="C19" s="6">
        <f>B19-B21</f>
        <v>7.0999999999999994E-2</v>
      </c>
      <c r="D19" s="6">
        <v>15.6</v>
      </c>
      <c r="E19" s="10">
        <f t="shared" si="0"/>
        <v>15.530603190999997</v>
      </c>
    </row>
    <row r="20" spans="1:11" x14ac:dyDescent="0.25">
      <c r="A20" t="s">
        <v>7</v>
      </c>
      <c r="B20" s="1">
        <v>0.129</v>
      </c>
      <c r="C20" s="6">
        <f>B20-B21</f>
        <v>5.3000000000000005E-2</v>
      </c>
      <c r="D20" s="6">
        <v>7.8</v>
      </c>
      <c r="E20" s="10">
        <f t="shared" si="0"/>
        <v>12.417022158999998</v>
      </c>
    </row>
    <row r="21" spans="1:11" x14ac:dyDescent="0.25">
      <c r="A21" t="s">
        <v>8</v>
      </c>
      <c r="B21" s="3">
        <v>7.5999999999999998E-2</v>
      </c>
      <c r="C21" s="6">
        <f>B21-B21</f>
        <v>0</v>
      </c>
      <c r="D21" s="6">
        <v>0</v>
      </c>
      <c r="E21" s="10">
        <f t="shared" si="0"/>
        <v>3.4455</v>
      </c>
    </row>
    <row r="27" spans="1:11" x14ac:dyDescent="0.25">
      <c r="H27" s="4"/>
      <c r="I27" s="4" t="s">
        <v>13</v>
      </c>
      <c r="J27" s="4"/>
      <c r="K27" s="4"/>
    </row>
    <row r="30" spans="1:11" x14ac:dyDescent="0.25">
      <c r="A30" s="7" t="s">
        <v>15</v>
      </c>
      <c r="B30" s="2" t="s">
        <v>14</v>
      </c>
      <c r="C30" s="8" t="s">
        <v>8</v>
      </c>
      <c r="D30" s="6" t="s">
        <v>10</v>
      </c>
      <c r="E30" s="9" t="s">
        <v>12</v>
      </c>
    </row>
    <row r="31" spans="1:11" x14ac:dyDescent="0.25">
      <c r="A31" s="7" t="s">
        <v>16</v>
      </c>
      <c r="B31" s="2">
        <v>0.14400000000000002</v>
      </c>
      <c r="C31" s="8">
        <v>7.5999999999999998E-2</v>
      </c>
      <c r="D31" s="6">
        <f t="shared" ref="D31:D78" si="1">(B31-C31)</f>
        <v>6.8000000000000019E-2</v>
      </c>
      <c r="E31" s="10">
        <f t="shared" ref="E31:E78" si="2">(52.151*D31*D31)+(166.51*D31)+(3.4455)</f>
        <v>15.009326224000002</v>
      </c>
    </row>
    <row r="32" spans="1:11" x14ac:dyDescent="0.25">
      <c r="A32" s="7" t="s">
        <v>16</v>
      </c>
      <c r="B32" s="2">
        <v>0.13700000000000001</v>
      </c>
      <c r="C32" s="8">
        <v>7.5999999999999998E-2</v>
      </c>
      <c r="D32" s="6">
        <f t="shared" si="1"/>
        <v>6.1000000000000013E-2</v>
      </c>
      <c r="E32" s="10">
        <f t="shared" si="2"/>
        <v>13.796663871</v>
      </c>
    </row>
    <row r="33" spans="1:5" x14ac:dyDescent="0.25">
      <c r="A33" s="7" t="s">
        <v>17</v>
      </c>
      <c r="B33" s="2">
        <v>0.11600000000000001</v>
      </c>
      <c r="C33" s="8">
        <v>7.5999999999999998E-2</v>
      </c>
      <c r="D33" s="6">
        <f t="shared" si="1"/>
        <v>4.0000000000000008E-2</v>
      </c>
      <c r="E33" s="10">
        <f t="shared" si="2"/>
        <v>10.189341600000002</v>
      </c>
    </row>
    <row r="34" spans="1:5" x14ac:dyDescent="0.25">
      <c r="A34" s="7" t="s">
        <v>17</v>
      </c>
      <c r="B34" s="2">
        <v>0.111</v>
      </c>
      <c r="C34" s="8">
        <v>7.5999999999999998E-2</v>
      </c>
      <c r="D34" s="6">
        <f t="shared" si="1"/>
        <v>3.5000000000000003E-2</v>
      </c>
      <c r="E34" s="10">
        <f t="shared" si="2"/>
        <v>9.3372349750000012</v>
      </c>
    </row>
    <row r="35" spans="1:5" x14ac:dyDescent="0.25">
      <c r="A35" s="7" t="s">
        <v>18</v>
      </c>
      <c r="B35" s="2">
        <v>0.16500000000000001</v>
      </c>
      <c r="C35" s="8">
        <v>7.5999999999999998E-2</v>
      </c>
      <c r="D35" s="6">
        <f t="shared" si="1"/>
        <v>8.900000000000001E-2</v>
      </c>
      <c r="E35" s="10">
        <f t="shared" si="2"/>
        <v>18.677978071000002</v>
      </c>
    </row>
    <row r="36" spans="1:5" x14ac:dyDescent="0.25">
      <c r="A36" s="7" t="s">
        <v>18</v>
      </c>
      <c r="B36" s="2">
        <v>0.192</v>
      </c>
      <c r="C36" s="8">
        <v>7.5999999999999998E-2</v>
      </c>
      <c r="D36" s="6">
        <f t="shared" si="1"/>
        <v>0.11600000000000001</v>
      </c>
      <c r="E36" s="10">
        <f t="shared" si="2"/>
        <v>23.462403855999998</v>
      </c>
    </row>
    <row r="37" spans="1:5" x14ac:dyDescent="0.25">
      <c r="A37" s="7" t="s">
        <v>40</v>
      </c>
      <c r="B37" s="2">
        <v>0.17100000000000001</v>
      </c>
      <c r="C37" s="8">
        <v>7.5999999999999998E-2</v>
      </c>
      <c r="D37" s="6">
        <f t="shared" si="1"/>
        <v>9.5000000000000015E-2</v>
      </c>
      <c r="E37" s="10">
        <f t="shared" si="2"/>
        <v>19.734612775000002</v>
      </c>
    </row>
    <row r="38" spans="1:5" x14ac:dyDescent="0.25">
      <c r="A38" s="7" t="s">
        <v>40</v>
      </c>
      <c r="B38" s="2">
        <v>0.20600000000000002</v>
      </c>
      <c r="C38" s="8">
        <v>7.5999999999999998E-2</v>
      </c>
      <c r="D38" s="6">
        <f t="shared" si="1"/>
        <v>0.13</v>
      </c>
      <c r="E38" s="10">
        <f t="shared" si="2"/>
        <v>25.973151899999998</v>
      </c>
    </row>
    <row r="39" spans="1:5" x14ac:dyDescent="0.25">
      <c r="A39" s="7" t="s">
        <v>19</v>
      </c>
      <c r="B39" s="2">
        <v>0.17799999999999999</v>
      </c>
      <c r="C39" s="8">
        <v>7.5999999999999998E-2</v>
      </c>
      <c r="D39" s="6">
        <f t="shared" si="1"/>
        <v>0.10199999999999999</v>
      </c>
      <c r="E39" s="10">
        <f t="shared" si="2"/>
        <v>20.972099003999997</v>
      </c>
    </row>
    <row r="40" spans="1:5" x14ac:dyDescent="0.25">
      <c r="A40" s="7" t="s">
        <v>19</v>
      </c>
      <c r="B40" s="2">
        <v>0.156</v>
      </c>
      <c r="C40" s="8">
        <v>7.5999999999999998E-2</v>
      </c>
      <c r="D40" s="6">
        <f t="shared" si="1"/>
        <v>0.08</v>
      </c>
      <c r="E40" s="10">
        <f t="shared" si="2"/>
        <v>17.100066399999999</v>
      </c>
    </row>
    <row r="41" spans="1:5" x14ac:dyDescent="0.25">
      <c r="A41" s="7" t="s">
        <v>20</v>
      </c>
      <c r="B41" s="2">
        <v>0.22800000000000001</v>
      </c>
      <c r="C41" s="8">
        <v>7.5999999999999998E-2</v>
      </c>
      <c r="D41" s="6">
        <f t="shared" si="1"/>
        <v>0.15200000000000002</v>
      </c>
      <c r="E41" s="10">
        <f t="shared" si="2"/>
        <v>29.959916704000001</v>
      </c>
    </row>
    <row r="42" spans="1:5" x14ac:dyDescent="0.25">
      <c r="A42" s="7" t="s">
        <v>20</v>
      </c>
      <c r="B42" s="2">
        <v>0.215</v>
      </c>
      <c r="C42" s="8">
        <v>7.5999999999999998E-2</v>
      </c>
      <c r="D42" s="6">
        <f t="shared" si="1"/>
        <v>0.13900000000000001</v>
      </c>
      <c r="E42" s="10">
        <f t="shared" si="2"/>
        <v>27.597999470999998</v>
      </c>
    </row>
    <row r="43" spans="1:5" x14ac:dyDescent="0.25">
      <c r="A43" s="7" t="s">
        <v>22</v>
      </c>
      <c r="B43" s="2">
        <v>0.185</v>
      </c>
      <c r="C43" s="8">
        <v>7.5999999999999998E-2</v>
      </c>
      <c r="D43" s="6">
        <f t="shared" si="1"/>
        <v>0.109</v>
      </c>
      <c r="E43" s="10">
        <f t="shared" si="2"/>
        <v>22.214696030999999</v>
      </c>
    </row>
    <row r="44" spans="1:5" x14ac:dyDescent="0.25">
      <c r="A44" s="7" t="s">
        <v>22</v>
      </c>
      <c r="B44" s="2">
        <v>0.188</v>
      </c>
      <c r="C44" s="8">
        <v>7.5999999999999998E-2</v>
      </c>
      <c r="D44" s="6">
        <f t="shared" si="1"/>
        <v>0.112</v>
      </c>
      <c r="E44" s="10">
        <f t="shared" si="2"/>
        <v>22.748802143999999</v>
      </c>
    </row>
    <row r="45" spans="1:5" x14ac:dyDescent="0.25">
      <c r="A45" s="7" t="s">
        <v>23</v>
      </c>
      <c r="B45" s="2">
        <v>0.16900000000000001</v>
      </c>
      <c r="C45" s="8">
        <v>7.5999999999999998E-2</v>
      </c>
      <c r="D45" s="6">
        <f t="shared" si="1"/>
        <v>9.3000000000000013E-2</v>
      </c>
      <c r="E45" s="10">
        <f t="shared" si="2"/>
        <v>19.381983999000003</v>
      </c>
    </row>
    <row r="46" spans="1:5" x14ac:dyDescent="0.25">
      <c r="A46" s="7" t="s">
        <v>23</v>
      </c>
      <c r="B46" s="2">
        <v>0.183</v>
      </c>
      <c r="C46" s="8">
        <v>7.5999999999999998E-2</v>
      </c>
      <c r="D46" s="6">
        <f t="shared" si="1"/>
        <v>0.107</v>
      </c>
      <c r="E46" s="10">
        <f t="shared" si="2"/>
        <v>21.859146798999998</v>
      </c>
    </row>
    <row r="47" spans="1:5" x14ac:dyDescent="0.25">
      <c r="A47" s="7" t="s">
        <v>24</v>
      </c>
      <c r="B47" s="2">
        <v>0.26100000000000001</v>
      </c>
      <c r="C47" s="8">
        <v>7.5999999999999998E-2</v>
      </c>
      <c r="D47" s="6">
        <f t="shared" si="1"/>
        <v>0.185</v>
      </c>
      <c r="E47" s="10">
        <f t="shared" si="2"/>
        <v>36.034717975</v>
      </c>
    </row>
    <row r="48" spans="1:5" x14ac:dyDescent="0.25">
      <c r="A48" s="7" t="s">
        <v>24</v>
      </c>
      <c r="B48" s="2">
        <v>0.24</v>
      </c>
      <c r="C48" s="8">
        <v>7.5999999999999998E-2</v>
      </c>
      <c r="D48" s="6">
        <f t="shared" si="1"/>
        <v>0.16399999999999998</v>
      </c>
      <c r="E48" s="10">
        <f t="shared" si="2"/>
        <v>32.155793295999999</v>
      </c>
    </row>
    <row r="49" spans="1:5" x14ac:dyDescent="0.25">
      <c r="A49" s="7" t="s">
        <v>25</v>
      </c>
      <c r="B49" s="2">
        <v>0.187</v>
      </c>
      <c r="C49" s="8">
        <v>7.5999999999999998E-2</v>
      </c>
      <c r="D49" s="6">
        <f t="shared" si="1"/>
        <v>0.111</v>
      </c>
      <c r="E49" s="10">
        <f t="shared" si="2"/>
        <v>22.570662470999995</v>
      </c>
    </row>
    <row r="50" spans="1:5" x14ac:dyDescent="0.25">
      <c r="A50" s="7" t="s">
        <v>25</v>
      </c>
      <c r="B50" s="2">
        <v>0.17400000000000002</v>
      </c>
      <c r="C50" s="8">
        <v>7.5999999999999998E-2</v>
      </c>
      <c r="D50" s="6">
        <f t="shared" si="1"/>
        <v>9.8000000000000018E-2</v>
      </c>
      <c r="E50" s="10">
        <f t="shared" si="2"/>
        <v>20.264338204000001</v>
      </c>
    </row>
    <row r="51" spans="1:5" x14ac:dyDescent="0.25">
      <c r="A51" s="7" t="s">
        <v>27</v>
      </c>
      <c r="B51" s="2">
        <v>0.153</v>
      </c>
      <c r="C51" s="8">
        <v>7.5999999999999998E-2</v>
      </c>
      <c r="D51" s="6">
        <f t="shared" si="1"/>
        <v>7.6999999999999999E-2</v>
      </c>
      <c r="E51" s="10">
        <f t="shared" si="2"/>
        <v>16.575973278999999</v>
      </c>
    </row>
    <row r="52" spans="1:5" x14ac:dyDescent="0.25">
      <c r="A52" s="7" t="s">
        <v>27</v>
      </c>
      <c r="B52" s="2">
        <v>0.153</v>
      </c>
      <c r="C52" s="8">
        <v>7.5999999999999998E-2</v>
      </c>
      <c r="D52" s="6">
        <f t="shared" si="1"/>
        <v>7.6999999999999999E-2</v>
      </c>
      <c r="E52" s="10">
        <f t="shared" si="2"/>
        <v>16.575973278999999</v>
      </c>
    </row>
    <row r="53" spans="1:5" x14ac:dyDescent="0.25">
      <c r="A53" s="7" t="s">
        <v>28</v>
      </c>
      <c r="B53" s="2">
        <v>0.33700000000000002</v>
      </c>
      <c r="C53" s="8">
        <v>7.5999999999999998E-2</v>
      </c>
      <c r="D53" s="6">
        <f t="shared" si="1"/>
        <v>0.26100000000000001</v>
      </c>
      <c r="E53" s="10">
        <f t="shared" si="2"/>
        <v>50.457188271000007</v>
      </c>
    </row>
    <row r="54" spans="1:5" x14ac:dyDescent="0.25">
      <c r="A54" s="7" t="s">
        <v>28</v>
      </c>
      <c r="B54" s="2">
        <v>0.33100000000000002</v>
      </c>
      <c r="C54" s="8">
        <v>7.5999999999999998E-2</v>
      </c>
      <c r="D54" s="6">
        <f t="shared" si="1"/>
        <v>0.255</v>
      </c>
      <c r="E54" s="10">
        <f t="shared" si="2"/>
        <v>49.296668775000001</v>
      </c>
    </row>
    <row r="55" spans="1:5" x14ac:dyDescent="0.25">
      <c r="A55" s="7" t="s">
        <v>30</v>
      </c>
      <c r="B55" s="2">
        <v>0.21099999999999999</v>
      </c>
      <c r="C55" s="8">
        <v>7.5999999999999998E-2</v>
      </c>
      <c r="D55" s="6">
        <f t="shared" si="1"/>
        <v>0.13500000000000001</v>
      </c>
      <c r="E55" s="10">
        <f t="shared" si="2"/>
        <v>26.874801975</v>
      </c>
    </row>
    <row r="56" spans="1:5" x14ac:dyDescent="0.25">
      <c r="A56" s="7" t="s">
        <v>30</v>
      </c>
      <c r="B56" s="2">
        <v>0.191</v>
      </c>
      <c r="C56" s="8">
        <v>7.5999999999999998E-2</v>
      </c>
      <c r="D56" s="6">
        <f t="shared" si="1"/>
        <v>0.115</v>
      </c>
      <c r="E56" s="10">
        <f t="shared" si="2"/>
        <v>23.283846974999999</v>
      </c>
    </row>
    <row r="57" spans="1:5" x14ac:dyDescent="0.25">
      <c r="A57" s="7" t="s">
        <v>31</v>
      </c>
      <c r="B57" s="2">
        <v>0.14599999999999999</v>
      </c>
      <c r="C57" s="8">
        <v>7.5999999999999998E-2</v>
      </c>
      <c r="D57" s="6">
        <f t="shared" si="1"/>
        <v>6.9999999999999993E-2</v>
      </c>
      <c r="E57" s="10">
        <f t="shared" si="2"/>
        <v>15.356739899999997</v>
      </c>
    </row>
    <row r="58" spans="1:5" x14ac:dyDescent="0.25">
      <c r="A58" s="7" t="s">
        <v>31</v>
      </c>
      <c r="B58" s="2">
        <v>0.16</v>
      </c>
      <c r="C58" s="8">
        <v>7.5999999999999998E-2</v>
      </c>
      <c r="D58" s="6">
        <f t="shared" si="1"/>
        <v>8.4000000000000005E-2</v>
      </c>
      <c r="E58" s="10">
        <f t="shared" si="2"/>
        <v>17.800317456000002</v>
      </c>
    </row>
    <row r="59" spans="1:5" x14ac:dyDescent="0.25">
      <c r="A59" s="7" t="s">
        <v>41</v>
      </c>
      <c r="B59" s="2">
        <v>0.126</v>
      </c>
      <c r="C59" s="8">
        <v>7.5999999999999998E-2</v>
      </c>
      <c r="D59" s="6">
        <f t="shared" si="1"/>
        <v>0.05</v>
      </c>
      <c r="E59" s="10">
        <f t="shared" si="2"/>
        <v>11.901377499999999</v>
      </c>
    </row>
    <row r="60" spans="1:5" x14ac:dyDescent="0.25">
      <c r="A60" s="7" t="s">
        <v>41</v>
      </c>
      <c r="B60" s="2">
        <v>0.13600000000000001</v>
      </c>
      <c r="C60" s="8">
        <v>7.5999999999999998E-2</v>
      </c>
      <c r="D60" s="6">
        <f t="shared" si="1"/>
        <v>6.0000000000000012E-2</v>
      </c>
      <c r="E60" s="10">
        <f t="shared" si="2"/>
        <v>13.623843600000001</v>
      </c>
    </row>
    <row r="61" spans="1:5" x14ac:dyDescent="0.25">
      <c r="A61" s="7" t="s">
        <v>33</v>
      </c>
      <c r="B61" s="2">
        <v>0.219</v>
      </c>
      <c r="C61" s="8">
        <v>7.5999999999999998E-2</v>
      </c>
      <c r="D61" s="6">
        <f t="shared" si="1"/>
        <v>0.14300000000000002</v>
      </c>
      <c r="E61" s="10">
        <f t="shared" si="2"/>
        <v>28.322865799000002</v>
      </c>
    </row>
    <row r="62" spans="1:5" x14ac:dyDescent="0.25">
      <c r="A62" s="7" t="s">
        <v>33</v>
      </c>
      <c r="B62" s="2">
        <v>0.20700000000000002</v>
      </c>
      <c r="C62" s="8">
        <v>7.5999999999999998E-2</v>
      </c>
      <c r="D62" s="6">
        <f t="shared" si="1"/>
        <v>0.13100000000000001</v>
      </c>
      <c r="E62" s="10">
        <f t="shared" si="2"/>
        <v>26.153273311</v>
      </c>
    </row>
    <row r="63" spans="1:5" x14ac:dyDescent="0.25">
      <c r="A63" s="7" t="s">
        <v>34</v>
      </c>
      <c r="B63" s="2">
        <v>0.16600000000000001</v>
      </c>
      <c r="C63" s="8">
        <v>7.5999999999999998E-2</v>
      </c>
      <c r="D63" s="6">
        <f t="shared" si="1"/>
        <v>9.0000000000000011E-2</v>
      </c>
      <c r="E63" s="10">
        <f t="shared" si="2"/>
        <v>18.8538231</v>
      </c>
    </row>
    <row r="64" spans="1:5" x14ac:dyDescent="0.25">
      <c r="A64" s="7" t="s">
        <v>34</v>
      </c>
      <c r="B64" s="2">
        <v>0.161</v>
      </c>
      <c r="C64" s="8">
        <v>7.5999999999999998E-2</v>
      </c>
      <c r="D64" s="6">
        <f t="shared" si="1"/>
        <v>8.5000000000000006E-2</v>
      </c>
      <c r="E64" s="10">
        <f t="shared" si="2"/>
        <v>17.975640975000001</v>
      </c>
    </row>
    <row r="65" spans="1:5" x14ac:dyDescent="0.25">
      <c r="A65" s="7" t="s">
        <v>35</v>
      </c>
      <c r="B65" s="2">
        <v>0.13100000000000001</v>
      </c>
      <c r="C65" s="8">
        <v>7.5999999999999998E-2</v>
      </c>
      <c r="D65" s="6">
        <f t="shared" si="1"/>
        <v>5.5000000000000007E-2</v>
      </c>
      <c r="E65" s="10">
        <f t="shared" si="2"/>
        <v>12.761306775000001</v>
      </c>
    </row>
    <row r="66" spans="1:5" x14ac:dyDescent="0.25">
      <c r="A66" s="7" t="s">
        <v>35</v>
      </c>
      <c r="B66" s="2">
        <v>0.128</v>
      </c>
      <c r="C66" s="8">
        <v>7.5999999999999998E-2</v>
      </c>
      <c r="D66" s="6">
        <f t="shared" si="1"/>
        <v>5.2000000000000005E-2</v>
      </c>
      <c r="E66" s="10">
        <f t="shared" si="2"/>
        <v>12.245036304000003</v>
      </c>
    </row>
    <row r="67" spans="1:5" x14ac:dyDescent="0.25">
      <c r="A67" s="7" t="s">
        <v>36</v>
      </c>
      <c r="B67" s="2">
        <v>0.12</v>
      </c>
      <c r="C67" s="8">
        <v>7.5999999999999998E-2</v>
      </c>
      <c r="D67" s="6">
        <f t="shared" si="1"/>
        <v>4.3999999999999997E-2</v>
      </c>
      <c r="E67" s="10">
        <f t="shared" si="2"/>
        <v>10.872904335999998</v>
      </c>
    </row>
    <row r="68" spans="1:5" x14ac:dyDescent="0.25">
      <c r="A68" s="7" t="s">
        <v>36</v>
      </c>
      <c r="B68" s="2">
        <v>0.121</v>
      </c>
      <c r="C68" s="8">
        <v>7.5999999999999998E-2</v>
      </c>
      <c r="D68" s="6">
        <f t="shared" si="1"/>
        <v>4.4999999999999998E-2</v>
      </c>
      <c r="E68" s="10">
        <f t="shared" si="2"/>
        <v>11.044055775</v>
      </c>
    </row>
    <row r="69" spans="1:5" x14ac:dyDescent="0.25">
      <c r="A69" s="7" t="s">
        <v>37</v>
      </c>
      <c r="B69" s="2">
        <v>0.14400000000000002</v>
      </c>
      <c r="C69" s="8">
        <v>7.5999999999999998E-2</v>
      </c>
      <c r="D69" s="6">
        <f t="shared" si="1"/>
        <v>6.8000000000000019E-2</v>
      </c>
      <c r="E69" s="10">
        <f t="shared" si="2"/>
        <v>15.009326224000002</v>
      </c>
    </row>
    <row r="70" spans="1:5" x14ac:dyDescent="0.25">
      <c r="A70" s="7" t="s">
        <v>37</v>
      </c>
      <c r="B70" s="2">
        <v>0.11800000000000001</v>
      </c>
      <c r="C70" s="8">
        <v>7.5999999999999998E-2</v>
      </c>
      <c r="D70" s="6">
        <f t="shared" si="1"/>
        <v>4.200000000000001E-2</v>
      </c>
      <c r="E70" s="10">
        <f t="shared" si="2"/>
        <v>10.530914364000001</v>
      </c>
    </row>
    <row r="71" spans="1:5" x14ac:dyDescent="0.25">
      <c r="A71" s="7" t="s">
        <v>38</v>
      </c>
      <c r="B71" s="2">
        <v>0.151</v>
      </c>
      <c r="C71" s="8">
        <v>7.5999999999999998E-2</v>
      </c>
      <c r="D71" s="6">
        <f t="shared" si="1"/>
        <v>7.4999999999999997E-2</v>
      </c>
      <c r="E71" s="10">
        <f t="shared" si="2"/>
        <v>16.227099374999998</v>
      </c>
    </row>
    <row r="72" spans="1:5" x14ac:dyDescent="0.25">
      <c r="A72" s="7" t="s">
        <v>38</v>
      </c>
      <c r="B72" s="2">
        <v>0.13400000000000001</v>
      </c>
      <c r="C72" s="8">
        <v>7.5999999999999998E-2</v>
      </c>
      <c r="D72" s="6">
        <f t="shared" si="1"/>
        <v>5.800000000000001E-2</v>
      </c>
      <c r="E72" s="10">
        <f t="shared" si="2"/>
        <v>13.278515964</v>
      </c>
    </row>
    <row r="73" spans="1:5" x14ac:dyDescent="0.25">
      <c r="A73" s="7" t="s">
        <v>42</v>
      </c>
      <c r="B73" s="2">
        <v>0.14400000000000002</v>
      </c>
      <c r="C73" s="8">
        <v>7.5999999999999998E-2</v>
      </c>
      <c r="D73" s="6">
        <f t="shared" si="1"/>
        <v>6.8000000000000019E-2</v>
      </c>
      <c r="E73" s="10">
        <f t="shared" si="2"/>
        <v>15.009326224000002</v>
      </c>
    </row>
    <row r="74" spans="1:5" x14ac:dyDescent="0.25">
      <c r="A74" s="7" t="s">
        <v>42</v>
      </c>
      <c r="B74" s="2">
        <v>0.15</v>
      </c>
      <c r="C74" s="8">
        <v>7.5999999999999998E-2</v>
      </c>
      <c r="D74" s="6">
        <f t="shared" si="1"/>
        <v>7.3999999999999996E-2</v>
      </c>
      <c r="E74" s="10">
        <f t="shared" si="2"/>
        <v>16.052818876</v>
      </c>
    </row>
    <row r="75" spans="1:5" x14ac:dyDescent="0.25">
      <c r="A75" s="7" t="s">
        <v>43</v>
      </c>
      <c r="B75" s="2">
        <v>0.13500000000000001</v>
      </c>
      <c r="C75" s="8">
        <v>7.5999999999999998E-2</v>
      </c>
      <c r="D75" s="6">
        <f t="shared" si="1"/>
        <v>5.9000000000000011E-2</v>
      </c>
      <c r="E75" s="10">
        <f t="shared" si="2"/>
        <v>13.451127631000002</v>
      </c>
    </row>
    <row r="76" spans="1:5" x14ac:dyDescent="0.25">
      <c r="A76" s="7" t="s">
        <v>43</v>
      </c>
      <c r="B76" s="2">
        <v>0.14200000000000002</v>
      </c>
      <c r="C76" s="8">
        <v>7.5999999999999998E-2</v>
      </c>
      <c r="D76" s="6">
        <f t="shared" si="1"/>
        <v>6.6000000000000017E-2</v>
      </c>
      <c r="E76" s="10">
        <f t="shared" si="2"/>
        <v>14.662329756000002</v>
      </c>
    </row>
    <row r="77" spans="1:5" x14ac:dyDescent="0.25">
      <c r="A77" s="7" t="s">
        <v>39</v>
      </c>
      <c r="B77" s="2">
        <v>0.13</v>
      </c>
      <c r="C77" s="8">
        <v>7.5999999999999998E-2</v>
      </c>
      <c r="D77" s="6">
        <f t="shared" si="1"/>
        <v>5.4000000000000006E-2</v>
      </c>
      <c r="E77" s="10">
        <f t="shared" si="2"/>
        <v>12.589112316000001</v>
      </c>
    </row>
    <row r="78" spans="1:5" x14ac:dyDescent="0.25">
      <c r="A78" s="7" t="s">
        <v>39</v>
      </c>
      <c r="B78" s="2">
        <v>0.11</v>
      </c>
      <c r="C78" s="8">
        <v>7.5999999999999998E-2</v>
      </c>
      <c r="D78" s="6">
        <f t="shared" si="1"/>
        <v>3.4000000000000002E-2</v>
      </c>
      <c r="E78" s="10">
        <f t="shared" si="2"/>
        <v>9.1671265559999995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82"/>
  <sheetViews>
    <sheetView workbookViewId="0">
      <selection activeCell="T14" sqref="T14"/>
    </sheetView>
  </sheetViews>
  <sheetFormatPr defaultRowHeight="15" x14ac:dyDescent="0.25"/>
  <cols>
    <col min="1" max="1" width="12.42578125" customWidth="1"/>
    <col min="2" max="2" width="13.28515625" customWidth="1"/>
    <col min="3" max="4" width="12.85546875" customWidth="1"/>
    <col min="5" max="5" width="11.5703125" customWidth="1"/>
  </cols>
  <sheetData>
    <row r="2" spans="1:9" x14ac:dyDescent="0.25">
      <c r="A2" s="1">
        <v>2.93</v>
      </c>
      <c r="B2" s="1">
        <v>2.738</v>
      </c>
      <c r="C2" s="2">
        <v>0.373</v>
      </c>
      <c r="D2" s="2">
        <v>0.41000000000000003</v>
      </c>
      <c r="E2" s="2">
        <v>0.36499999999999999</v>
      </c>
      <c r="F2" s="2">
        <v>0.34100000000000003</v>
      </c>
      <c r="G2" s="2">
        <v>0.317</v>
      </c>
      <c r="H2" s="2">
        <v>0.33700000000000002</v>
      </c>
      <c r="I2" s="2">
        <v>0.35899999999999999</v>
      </c>
    </row>
    <row r="3" spans="1:9" x14ac:dyDescent="0.25">
      <c r="A3" s="1">
        <v>1.917</v>
      </c>
      <c r="B3" s="1">
        <v>1.792</v>
      </c>
      <c r="C3" s="2">
        <v>0.39300000000000002</v>
      </c>
      <c r="D3" s="2">
        <v>0.443</v>
      </c>
      <c r="E3" s="2">
        <v>0.33300000000000002</v>
      </c>
      <c r="F3" s="2">
        <v>0.33800000000000002</v>
      </c>
      <c r="G3" s="2">
        <v>0.42699999999999999</v>
      </c>
      <c r="H3" s="2">
        <v>0.32900000000000001</v>
      </c>
      <c r="I3" s="2">
        <v>0.34400000000000003</v>
      </c>
    </row>
    <row r="4" spans="1:9" x14ac:dyDescent="0.25">
      <c r="A4" s="1">
        <v>1.1990000000000001</v>
      </c>
      <c r="B4" s="1">
        <v>1.2290000000000001</v>
      </c>
      <c r="C4" s="2">
        <v>0.377</v>
      </c>
      <c r="D4" s="2">
        <v>0.36599999999999999</v>
      </c>
      <c r="E4" s="2">
        <v>0.49199999999999999</v>
      </c>
      <c r="F4" s="2">
        <v>0.38400000000000001</v>
      </c>
      <c r="G4" s="2">
        <v>0.35699999999999998</v>
      </c>
      <c r="H4" s="2">
        <v>0.28800000000000003</v>
      </c>
    </row>
    <row r="5" spans="1:9" x14ac:dyDescent="0.25">
      <c r="A5" s="1">
        <v>0.79500000000000004</v>
      </c>
      <c r="B5" s="1">
        <v>0.80400000000000005</v>
      </c>
      <c r="C5" s="2">
        <v>0.371</v>
      </c>
      <c r="D5" s="2">
        <v>0.36499999999999999</v>
      </c>
      <c r="E5" s="2">
        <v>0.45400000000000001</v>
      </c>
      <c r="F5" s="2">
        <v>0.35100000000000003</v>
      </c>
      <c r="G5" s="2">
        <v>0.33700000000000002</v>
      </c>
      <c r="H5" s="2">
        <v>0.27300000000000002</v>
      </c>
    </row>
    <row r="6" spans="1:9" x14ac:dyDescent="0.25">
      <c r="A6" s="1">
        <v>0.41200000000000003</v>
      </c>
      <c r="B6" s="1">
        <v>0.432</v>
      </c>
      <c r="C6" s="2">
        <v>0.70799999999999996</v>
      </c>
      <c r="D6" s="2">
        <v>0.32100000000000001</v>
      </c>
      <c r="E6" s="2">
        <v>0.41699999999999998</v>
      </c>
      <c r="F6" s="2">
        <v>0.442</v>
      </c>
      <c r="G6" s="2">
        <v>0.44900000000000001</v>
      </c>
      <c r="H6" s="2">
        <v>0.35699999999999998</v>
      </c>
    </row>
    <row r="7" spans="1:9" x14ac:dyDescent="0.25">
      <c r="A7" s="1">
        <v>0.32</v>
      </c>
      <c r="B7" s="1">
        <v>0.31</v>
      </c>
      <c r="C7" s="2">
        <v>0.78</v>
      </c>
      <c r="D7" s="2">
        <v>0.316</v>
      </c>
      <c r="E7" s="2">
        <v>0.443</v>
      </c>
      <c r="F7" s="2">
        <v>0.42299999999999999</v>
      </c>
      <c r="G7" s="2">
        <v>0.48099999999999998</v>
      </c>
      <c r="H7" s="2">
        <v>0.371</v>
      </c>
    </row>
    <row r="8" spans="1:9" x14ac:dyDescent="0.25">
      <c r="A8" s="1">
        <v>0.23400000000000001</v>
      </c>
      <c r="B8" s="1">
        <v>0.221</v>
      </c>
      <c r="C8" s="2">
        <v>0.55600000000000005</v>
      </c>
      <c r="D8" s="2">
        <v>0.35599999999999998</v>
      </c>
      <c r="E8" s="2">
        <v>0.45600000000000002</v>
      </c>
      <c r="F8" s="2">
        <v>0.35599999999999998</v>
      </c>
      <c r="G8" s="2">
        <v>0.33100000000000002</v>
      </c>
      <c r="H8" s="2">
        <v>0.255</v>
      </c>
    </row>
    <row r="9" spans="1:9" x14ac:dyDescent="0.25">
      <c r="A9" s="3">
        <v>5.8000000000000003E-2</v>
      </c>
      <c r="B9" s="3">
        <v>5.6000000000000001E-2</v>
      </c>
      <c r="C9" s="2">
        <v>0.51900000000000002</v>
      </c>
      <c r="D9" s="2">
        <v>0.34900000000000003</v>
      </c>
      <c r="E9" s="2">
        <v>0.44600000000000001</v>
      </c>
      <c r="F9" s="2">
        <v>0.36599999999999999</v>
      </c>
      <c r="G9" s="2">
        <v>0.33800000000000002</v>
      </c>
      <c r="H9" s="2">
        <v>0.26200000000000001</v>
      </c>
    </row>
    <row r="12" spans="1:9" x14ac:dyDescent="0.25">
      <c r="A12" t="s">
        <v>0</v>
      </c>
      <c r="B12" s="5" t="s">
        <v>9</v>
      </c>
      <c r="C12" s="5" t="s">
        <v>10</v>
      </c>
      <c r="D12" s="5" t="s">
        <v>11</v>
      </c>
      <c r="E12" s="5" t="s">
        <v>12</v>
      </c>
    </row>
    <row r="13" spans="1:9" x14ac:dyDescent="0.25">
      <c r="A13" t="s">
        <v>1</v>
      </c>
      <c r="B13" s="1">
        <v>2.8340000000000001</v>
      </c>
      <c r="C13" s="6">
        <f>B13-B20</f>
        <v>2.7770000000000001</v>
      </c>
      <c r="D13" s="6">
        <v>350</v>
      </c>
      <c r="E13" s="10">
        <f>(48.154*C13*C13)-(8.8596*C13)+(3.0996)</f>
        <v>349.84708906600008</v>
      </c>
    </row>
    <row r="14" spans="1:9" x14ac:dyDescent="0.25">
      <c r="A14" t="s">
        <v>2</v>
      </c>
      <c r="B14" s="1">
        <v>1.84</v>
      </c>
      <c r="C14" s="6">
        <f>B14-B20</f>
        <v>1.7830000000000001</v>
      </c>
      <c r="D14" s="6">
        <v>140</v>
      </c>
      <c r="E14" s="10">
        <f t="shared" ref="E14:E77" si="0">(48.154*C14*C14)-(8.8596*C14)+(3.0996)</f>
        <v>140.38878490600004</v>
      </c>
    </row>
    <row r="15" spans="1:9" x14ac:dyDescent="0.25">
      <c r="A15" t="s">
        <v>3</v>
      </c>
      <c r="B15" s="1">
        <v>1.2</v>
      </c>
      <c r="C15" s="6">
        <f>B15-B20</f>
        <v>1.143</v>
      </c>
      <c r="D15" s="6">
        <v>56</v>
      </c>
      <c r="E15" s="10">
        <f t="shared" si="0"/>
        <v>55.883822346000009</v>
      </c>
    </row>
    <row r="16" spans="1:9" x14ac:dyDescent="0.25">
      <c r="A16" t="s">
        <v>4</v>
      </c>
      <c r="B16" s="1">
        <v>0.79900000000000004</v>
      </c>
      <c r="C16" s="6">
        <f>B16-B20</f>
        <v>0.74199999999999999</v>
      </c>
      <c r="D16" s="6">
        <v>22.4</v>
      </c>
      <c r="E16" s="10">
        <f t="shared" si="0"/>
        <v>23.037635655999999</v>
      </c>
    </row>
    <row r="17" spans="1:12" x14ac:dyDescent="0.25">
      <c r="A17" t="s">
        <v>5</v>
      </c>
      <c r="B17" s="1">
        <v>0.42199999999999999</v>
      </c>
      <c r="C17" s="6">
        <f>B17-B20</f>
        <v>0.36499999999999999</v>
      </c>
      <c r="D17" s="6">
        <v>8.9600000000000009</v>
      </c>
      <c r="E17" s="10">
        <f t="shared" si="0"/>
        <v>6.2811626499999988</v>
      </c>
    </row>
    <row r="18" spans="1:12" x14ac:dyDescent="0.25">
      <c r="A18" t="s">
        <v>6</v>
      </c>
      <c r="B18" s="1">
        <v>0.31</v>
      </c>
      <c r="C18" s="6">
        <f>B18-B20</f>
        <v>0.253</v>
      </c>
      <c r="D18" s="6">
        <v>3.58</v>
      </c>
      <c r="E18" s="10">
        <f t="shared" si="0"/>
        <v>3.940410586</v>
      </c>
    </row>
    <row r="19" spans="1:12" x14ac:dyDescent="0.25">
      <c r="A19" t="s">
        <v>7</v>
      </c>
      <c r="B19" s="1">
        <v>0.22700000000000001</v>
      </c>
      <c r="C19" s="6">
        <f>B19-B20</f>
        <v>0.17</v>
      </c>
      <c r="D19" s="6">
        <v>1.43</v>
      </c>
      <c r="E19" s="10">
        <f t="shared" si="0"/>
        <v>2.9851186000000003</v>
      </c>
    </row>
    <row r="20" spans="1:12" x14ac:dyDescent="0.25">
      <c r="A20" t="s">
        <v>8</v>
      </c>
      <c r="B20" s="3">
        <v>5.7000000000000002E-2</v>
      </c>
      <c r="C20" s="6">
        <f>B20-B20</f>
        <v>0</v>
      </c>
      <c r="D20" s="6">
        <v>0</v>
      </c>
      <c r="E20" s="10">
        <f t="shared" si="0"/>
        <v>3.0996000000000001</v>
      </c>
    </row>
    <row r="22" spans="1:12" x14ac:dyDescent="0.25">
      <c r="I22" s="4" t="s">
        <v>13</v>
      </c>
    </row>
    <row r="27" spans="1:12" x14ac:dyDescent="0.25">
      <c r="I27" s="4"/>
      <c r="J27" s="4" t="s">
        <v>13</v>
      </c>
      <c r="K27" s="4"/>
      <c r="L27" s="4"/>
    </row>
    <row r="28" spans="1:12" x14ac:dyDescent="0.25">
      <c r="G28" s="4"/>
      <c r="J28" s="4"/>
      <c r="K28" s="4"/>
    </row>
    <row r="32" spans="1:12" x14ac:dyDescent="0.25">
      <c r="A32" s="7" t="s">
        <v>15</v>
      </c>
      <c r="B32" s="2" t="s">
        <v>14</v>
      </c>
      <c r="C32" s="6" t="s">
        <v>10</v>
      </c>
      <c r="D32" s="8" t="s">
        <v>8</v>
      </c>
      <c r="E32" s="9" t="s">
        <v>12</v>
      </c>
    </row>
    <row r="33" spans="1:5" x14ac:dyDescent="0.25">
      <c r="A33" s="7" t="s">
        <v>16</v>
      </c>
      <c r="B33" s="2">
        <v>0.373</v>
      </c>
      <c r="C33" s="6">
        <f t="shared" ref="C33:C82" si="1">(B33-D33)</f>
        <v>0.316</v>
      </c>
      <c r="D33" s="13">
        <v>5.7000000000000002E-2</v>
      </c>
      <c r="E33" s="10">
        <f t="shared" si="0"/>
        <v>5.1084322240000013</v>
      </c>
    </row>
    <row r="34" spans="1:5" x14ac:dyDescent="0.25">
      <c r="A34" s="7" t="s">
        <v>16</v>
      </c>
      <c r="B34" s="2">
        <v>0.39300000000000002</v>
      </c>
      <c r="C34" s="6">
        <f t="shared" si="1"/>
        <v>0.33600000000000002</v>
      </c>
      <c r="D34" s="13">
        <v>5.7000000000000002E-2</v>
      </c>
      <c r="E34" s="10">
        <f t="shared" si="0"/>
        <v>5.5591683840000012</v>
      </c>
    </row>
    <row r="35" spans="1:5" x14ac:dyDescent="0.25">
      <c r="A35" s="7" t="s">
        <v>17</v>
      </c>
      <c r="B35" s="2">
        <v>0.377</v>
      </c>
      <c r="C35" s="6">
        <f t="shared" si="1"/>
        <v>0.32</v>
      </c>
      <c r="D35" s="13">
        <v>5.7000000000000002E-2</v>
      </c>
      <c r="E35" s="10">
        <f t="shared" si="0"/>
        <v>5.1954975999999995</v>
      </c>
    </row>
    <row r="36" spans="1:5" x14ac:dyDescent="0.25">
      <c r="A36" s="7" t="s">
        <v>17</v>
      </c>
      <c r="B36" s="2">
        <v>0.371</v>
      </c>
      <c r="C36" s="6">
        <f t="shared" si="1"/>
        <v>0.314</v>
      </c>
      <c r="D36" s="13">
        <v>5.7000000000000002E-2</v>
      </c>
      <c r="E36" s="10">
        <f t="shared" si="0"/>
        <v>5.0654773840000002</v>
      </c>
    </row>
    <row r="37" spans="1:5" x14ac:dyDescent="0.25">
      <c r="A37" s="7" t="s">
        <v>18</v>
      </c>
      <c r="B37" s="2">
        <v>0.70799999999999996</v>
      </c>
      <c r="C37" s="6">
        <f t="shared" si="1"/>
        <v>0.65099999999999991</v>
      </c>
      <c r="D37" s="13">
        <v>5.7000000000000002E-2</v>
      </c>
      <c r="E37" s="10">
        <f t="shared" si="0"/>
        <v>17.739713753999993</v>
      </c>
    </row>
    <row r="38" spans="1:5" x14ac:dyDescent="0.25">
      <c r="A38" s="7" t="s">
        <v>18</v>
      </c>
      <c r="B38" s="2">
        <v>0.78</v>
      </c>
      <c r="C38" s="6">
        <f t="shared" si="1"/>
        <v>0.72299999999999998</v>
      </c>
      <c r="D38" s="13">
        <v>5.7000000000000002E-2</v>
      </c>
      <c r="E38" s="10">
        <f t="shared" si="0"/>
        <v>21.865601466000001</v>
      </c>
    </row>
    <row r="39" spans="1:5" x14ac:dyDescent="0.25">
      <c r="A39" s="7" t="s">
        <v>19</v>
      </c>
      <c r="B39" s="2">
        <v>0.55600000000000005</v>
      </c>
      <c r="C39" s="6">
        <f t="shared" si="1"/>
        <v>0.49900000000000005</v>
      </c>
      <c r="D39" s="13">
        <v>5.7000000000000002E-2</v>
      </c>
      <c r="E39" s="10">
        <f t="shared" si="0"/>
        <v>10.669053754000004</v>
      </c>
    </row>
    <row r="40" spans="1:5" x14ac:dyDescent="0.25">
      <c r="A40" s="7" t="s">
        <v>19</v>
      </c>
      <c r="B40" s="2">
        <v>0.51900000000000002</v>
      </c>
      <c r="C40" s="6">
        <f t="shared" si="1"/>
        <v>0.46200000000000002</v>
      </c>
      <c r="D40" s="13">
        <v>5.7000000000000002E-2</v>
      </c>
      <c r="E40" s="10">
        <f t="shared" si="0"/>
        <v>9.2846471760000018</v>
      </c>
    </row>
    <row r="41" spans="1:5" x14ac:dyDescent="0.25">
      <c r="A41" s="7" t="s">
        <v>20</v>
      </c>
      <c r="B41" s="2">
        <v>0.41000000000000003</v>
      </c>
      <c r="C41" s="6">
        <f t="shared" si="1"/>
        <v>0.35300000000000004</v>
      </c>
      <c r="D41" s="13">
        <v>5.7000000000000002E-2</v>
      </c>
      <c r="E41" s="10">
        <f t="shared" si="0"/>
        <v>5.9725829860000017</v>
      </c>
    </row>
    <row r="42" spans="1:5" x14ac:dyDescent="0.25">
      <c r="A42" s="7" t="s">
        <v>20</v>
      </c>
      <c r="B42" s="2">
        <v>0.443</v>
      </c>
      <c r="C42" s="6">
        <f t="shared" si="1"/>
        <v>0.38600000000000001</v>
      </c>
      <c r="D42" s="13">
        <v>5.7000000000000002E-2</v>
      </c>
      <c r="E42" s="10">
        <f t="shared" si="0"/>
        <v>6.8545477840000011</v>
      </c>
    </row>
    <row r="43" spans="1:5" x14ac:dyDescent="0.25">
      <c r="A43" s="7" t="s">
        <v>22</v>
      </c>
      <c r="B43" s="2">
        <v>0.36599999999999999</v>
      </c>
      <c r="C43" s="6">
        <f t="shared" si="1"/>
        <v>0.309</v>
      </c>
      <c r="D43" s="13">
        <v>5.7000000000000002E-2</v>
      </c>
      <c r="E43" s="10">
        <f t="shared" si="0"/>
        <v>4.9597756739999994</v>
      </c>
    </row>
    <row r="44" spans="1:5" x14ac:dyDescent="0.25">
      <c r="A44" s="7" t="s">
        <v>22</v>
      </c>
      <c r="B44" s="2">
        <v>0.36499999999999999</v>
      </c>
      <c r="C44" s="6">
        <f t="shared" si="1"/>
        <v>0.308</v>
      </c>
      <c r="D44" s="13">
        <v>5.7000000000000002E-2</v>
      </c>
      <c r="E44" s="10">
        <f t="shared" si="0"/>
        <v>4.938924256</v>
      </c>
    </row>
    <row r="45" spans="1:5" x14ac:dyDescent="0.25">
      <c r="A45" s="7" t="s">
        <v>23</v>
      </c>
      <c r="B45" s="2">
        <v>0.32100000000000001</v>
      </c>
      <c r="C45" s="6">
        <f t="shared" si="1"/>
        <v>0.26400000000000001</v>
      </c>
      <c r="D45" s="13">
        <v>5.7000000000000002E-2</v>
      </c>
      <c r="E45" s="10">
        <f t="shared" si="0"/>
        <v>4.1168067839999996</v>
      </c>
    </row>
    <row r="46" spans="1:5" x14ac:dyDescent="0.25">
      <c r="A46" s="7" t="s">
        <v>23</v>
      </c>
      <c r="B46" s="2">
        <v>0.316</v>
      </c>
      <c r="C46" s="6">
        <f t="shared" si="1"/>
        <v>0.25900000000000001</v>
      </c>
      <c r="D46" s="13">
        <v>5.7000000000000002E-2</v>
      </c>
      <c r="E46" s="10">
        <f t="shared" si="0"/>
        <v>4.0351820739999997</v>
      </c>
    </row>
    <row r="47" spans="1:5" x14ac:dyDescent="0.25">
      <c r="A47" s="7" t="s">
        <v>24</v>
      </c>
      <c r="B47" s="2">
        <v>0.35599999999999998</v>
      </c>
      <c r="C47" s="6">
        <f t="shared" si="1"/>
        <v>0.29899999999999999</v>
      </c>
      <c r="D47" s="13">
        <v>5.7000000000000002E-2</v>
      </c>
      <c r="E47" s="10">
        <f t="shared" si="0"/>
        <v>4.7555953540000004</v>
      </c>
    </row>
    <row r="48" spans="1:5" x14ac:dyDescent="0.25">
      <c r="A48" s="7" t="s">
        <v>24</v>
      </c>
      <c r="B48" s="2">
        <v>0.34900000000000003</v>
      </c>
      <c r="C48" s="6">
        <f t="shared" si="1"/>
        <v>0.29200000000000004</v>
      </c>
      <c r="D48" s="13">
        <v>5.7000000000000002E-2</v>
      </c>
      <c r="E48" s="10">
        <f t="shared" si="0"/>
        <v>4.6183994560000015</v>
      </c>
    </row>
    <row r="49" spans="1:5" x14ac:dyDescent="0.25">
      <c r="A49" s="7" t="s">
        <v>25</v>
      </c>
      <c r="B49" s="2">
        <v>0.36499999999999999</v>
      </c>
      <c r="C49" s="6">
        <f t="shared" si="1"/>
        <v>0.308</v>
      </c>
      <c r="D49" s="13">
        <v>5.7000000000000002E-2</v>
      </c>
      <c r="E49" s="10">
        <f t="shared" si="0"/>
        <v>4.938924256</v>
      </c>
    </row>
    <row r="50" spans="1:5" x14ac:dyDescent="0.25">
      <c r="A50" s="7" t="s">
        <v>25</v>
      </c>
      <c r="B50" s="2">
        <v>0.33300000000000002</v>
      </c>
      <c r="C50" s="6">
        <f t="shared" si="1"/>
        <v>0.27600000000000002</v>
      </c>
      <c r="D50" s="13">
        <v>5.7000000000000002E-2</v>
      </c>
      <c r="E50" s="10">
        <f t="shared" si="0"/>
        <v>4.3225295040000002</v>
      </c>
    </row>
    <row r="51" spans="1:5" x14ac:dyDescent="0.25">
      <c r="A51" s="7" t="s">
        <v>26</v>
      </c>
      <c r="B51" s="2">
        <v>0.49199999999999999</v>
      </c>
      <c r="C51" s="6">
        <f t="shared" si="1"/>
        <v>0.435</v>
      </c>
      <c r="D51" s="13">
        <v>5.7000000000000002E-2</v>
      </c>
      <c r="E51" s="10">
        <f t="shared" si="0"/>
        <v>8.3576146500000021</v>
      </c>
    </row>
    <row r="52" spans="1:5" x14ac:dyDescent="0.25">
      <c r="A52" s="7" t="s">
        <v>26</v>
      </c>
      <c r="B52" s="2">
        <v>0.45400000000000001</v>
      </c>
      <c r="C52" s="6">
        <f t="shared" si="1"/>
        <v>0.39700000000000002</v>
      </c>
      <c r="D52" s="13">
        <v>5.7000000000000002E-2</v>
      </c>
      <c r="E52" s="10">
        <f t="shared" si="0"/>
        <v>7.1718425860000004</v>
      </c>
    </row>
    <row r="53" spans="1:5" x14ac:dyDescent="0.25">
      <c r="A53" s="7" t="s">
        <v>27</v>
      </c>
      <c r="B53" s="2">
        <v>0.41699999999999998</v>
      </c>
      <c r="C53" s="6">
        <f t="shared" si="1"/>
        <v>0.36</v>
      </c>
      <c r="D53" s="13">
        <v>5.7000000000000002E-2</v>
      </c>
      <c r="E53" s="10">
        <f t="shared" si="0"/>
        <v>6.1509024000000014</v>
      </c>
    </row>
    <row r="54" spans="1:5" x14ac:dyDescent="0.25">
      <c r="A54" s="7" t="s">
        <v>27</v>
      </c>
      <c r="B54" s="2">
        <v>0.443</v>
      </c>
      <c r="C54" s="6">
        <f t="shared" si="1"/>
        <v>0.38600000000000001</v>
      </c>
      <c r="D54" s="13">
        <v>5.7000000000000002E-2</v>
      </c>
      <c r="E54" s="10">
        <f t="shared" si="0"/>
        <v>6.8545477840000011</v>
      </c>
    </row>
    <row r="55" spans="1:5" x14ac:dyDescent="0.25">
      <c r="A55" s="7" t="s">
        <v>29</v>
      </c>
      <c r="B55" s="2">
        <v>0.45600000000000002</v>
      </c>
      <c r="C55" s="6">
        <f t="shared" si="1"/>
        <v>0.39900000000000002</v>
      </c>
      <c r="D55" s="13">
        <v>5.7000000000000002E-2</v>
      </c>
      <c r="E55" s="10">
        <f t="shared" si="0"/>
        <v>7.2307845540000013</v>
      </c>
    </row>
    <row r="56" spans="1:5" x14ac:dyDescent="0.25">
      <c r="A56" s="7" t="s">
        <v>29</v>
      </c>
      <c r="B56" s="2">
        <v>0.44600000000000001</v>
      </c>
      <c r="C56" s="6">
        <f t="shared" si="1"/>
        <v>0.38900000000000001</v>
      </c>
      <c r="D56" s="13">
        <v>5.7000000000000002E-2</v>
      </c>
      <c r="E56" s="10">
        <f t="shared" si="0"/>
        <v>6.9399270340000001</v>
      </c>
    </row>
    <row r="57" spans="1:5" x14ac:dyDescent="0.25">
      <c r="A57" s="7" t="s">
        <v>30</v>
      </c>
      <c r="B57" s="2">
        <v>0.34100000000000003</v>
      </c>
      <c r="C57" s="6">
        <f t="shared" si="1"/>
        <v>0.28400000000000003</v>
      </c>
      <c r="D57" s="13">
        <v>5.7000000000000002E-2</v>
      </c>
      <c r="E57" s="10">
        <f t="shared" si="0"/>
        <v>4.4673826240000007</v>
      </c>
    </row>
    <row r="58" spans="1:5" x14ac:dyDescent="0.25">
      <c r="A58" s="7" t="s">
        <v>30</v>
      </c>
      <c r="B58" s="2">
        <v>0.33800000000000002</v>
      </c>
      <c r="C58" s="6">
        <f t="shared" si="1"/>
        <v>0.28100000000000003</v>
      </c>
      <c r="D58" s="13">
        <v>5.7000000000000002E-2</v>
      </c>
      <c r="E58" s="10">
        <f t="shared" si="0"/>
        <v>4.412340394000001</v>
      </c>
    </row>
    <row r="59" spans="1:5" x14ac:dyDescent="0.25">
      <c r="A59" s="7" t="s">
        <v>31</v>
      </c>
      <c r="B59" s="2">
        <v>0.38400000000000001</v>
      </c>
      <c r="C59" s="6">
        <f t="shared" si="1"/>
        <v>0.32700000000000001</v>
      </c>
      <c r="D59" s="13">
        <v>5.7000000000000002E-2</v>
      </c>
      <c r="E59" s="10">
        <f t="shared" si="0"/>
        <v>5.3515698660000011</v>
      </c>
    </row>
    <row r="60" spans="1:5" x14ac:dyDescent="0.25">
      <c r="A60" s="7" t="s">
        <v>31</v>
      </c>
      <c r="B60" s="2">
        <v>0.35100000000000003</v>
      </c>
      <c r="C60" s="6">
        <f t="shared" si="1"/>
        <v>0.29400000000000004</v>
      </c>
      <c r="D60" s="13">
        <v>5.7000000000000002E-2</v>
      </c>
      <c r="E60" s="10">
        <f t="shared" si="0"/>
        <v>4.6571167440000014</v>
      </c>
    </row>
    <row r="61" spans="1:5" x14ac:dyDescent="0.25">
      <c r="A61" s="7" t="s">
        <v>41</v>
      </c>
      <c r="B61" s="2">
        <v>0.442</v>
      </c>
      <c r="C61" s="6">
        <f t="shared" si="1"/>
        <v>0.38500000000000001</v>
      </c>
      <c r="D61" s="13">
        <v>5.7000000000000002E-2</v>
      </c>
      <c r="E61" s="10">
        <f t="shared" si="0"/>
        <v>6.8262806500000011</v>
      </c>
    </row>
    <row r="62" spans="1:5" x14ac:dyDescent="0.25">
      <c r="A62" s="7" t="s">
        <v>41</v>
      </c>
      <c r="B62" s="2">
        <v>0.42299999999999999</v>
      </c>
      <c r="C62" s="6">
        <f t="shared" si="1"/>
        <v>0.36599999999999999</v>
      </c>
      <c r="D62" s="13">
        <v>5.7000000000000002E-2</v>
      </c>
      <c r="E62" s="10">
        <f t="shared" si="0"/>
        <v>6.3075036239999998</v>
      </c>
    </row>
    <row r="63" spans="1:5" x14ac:dyDescent="0.25">
      <c r="A63" s="7" t="s">
        <v>32</v>
      </c>
      <c r="B63" s="2">
        <v>0.35599999999999998</v>
      </c>
      <c r="C63" s="6">
        <f t="shared" si="1"/>
        <v>0.29899999999999999</v>
      </c>
      <c r="D63" s="13">
        <v>5.7000000000000002E-2</v>
      </c>
      <c r="E63" s="10">
        <f t="shared" si="0"/>
        <v>4.7555953540000004</v>
      </c>
    </row>
    <row r="64" spans="1:5" x14ac:dyDescent="0.25">
      <c r="A64" s="7" t="s">
        <v>32</v>
      </c>
      <c r="B64" s="2">
        <v>0.36599999999999999</v>
      </c>
      <c r="C64" s="6">
        <f t="shared" si="1"/>
        <v>0.309</v>
      </c>
      <c r="D64" s="13">
        <v>5.7000000000000002E-2</v>
      </c>
      <c r="E64" s="10">
        <f t="shared" si="0"/>
        <v>4.9597756739999994</v>
      </c>
    </row>
    <row r="65" spans="1:5" x14ac:dyDescent="0.25">
      <c r="A65" s="7" t="s">
        <v>33</v>
      </c>
      <c r="B65" s="2">
        <v>0.317</v>
      </c>
      <c r="C65" s="6">
        <f t="shared" si="1"/>
        <v>0.26</v>
      </c>
      <c r="D65" s="13">
        <v>5.7000000000000002E-2</v>
      </c>
      <c r="E65" s="10">
        <f t="shared" si="0"/>
        <v>4.0513144000000008</v>
      </c>
    </row>
    <row r="66" spans="1:5" x14ac:dyDescent="0.25">
      <c r="A66" s="7" t="s">
        <v>33</v>
      </c>
      <c r="B66" s="2">
        <v>0.42699999999999999</v>
      </c>
      <c r="C66" s="6">
        <f t="shared" si="1"/>
        <v>0.37</v>
      </c>
      <c r="D66" s="13">
        <v>5.7000000000000002E-2</v>
      </c>
      <c r="E66" s="10">
        <f t="shared" si="0"/>
        <v>6.4138305999999998</v>
      </c>
    </row>
    <row r="67" spans="1:5" x14ac:dyDescent="0.25">
      <c r="A67" s="7" t="s">
        <v>34</v>
      </c>
      <c r="B67" s="2">
        <v>0.35699999999999998</v>
      </c>
      <c r="C67" s="6">
        <f t="shared" si="1"/>
        <v>0.3</v>
      </c>
      <c r="D67" s="13">
        <v>5.7000000000000002E-2</v>
      </c>
      <c r="E67" s="10">
        <f t="shared" si="0"/>
        <v>4.7755800000000006</v>
      </c>
    </row>
    <row r="68" spans="1:5" x14ac:dyDescent="0.25">
      <c r="A68" s="7" t="s">
        <v>34</v>
      </c>
      <c r="B68" s="2">
        <v>0.33700000000000002</v>
      </c>
      <c r="C68" s="6">
        <f t="shared" si="1"/>
        <v>0.28000000000000003</v>
      </c>
      <c r="D68" s="13">
        <v>5.7000000000000002E-2</v>
      </c>
      <c r="E68" s="10">
        <f t="shared" si="0"/>
        <v>4.394185600000001</v>
      </c>
    </row>
    <row r="69" spans="1:5" x14ac:dyDescent="0.25">
      <c r="A69" s="7" t="s">
        <v>35</v>
      </c>
      <c r="B69" s="2">
        <v>0.44900000000000001</v>
      </c>
      <c r="C69" s="6">
        <f t="shared" si="1"/>
        <v>0.39200000000000002</v>
      </c>
      <c r="D69" s="13">
        <v>5.7000000000000002E-2</v>
      </c>
      <c r="E69" s="10">
        <f t="shared" si="0"/>
        <v>7.0261730560000011</v>
      </c>
    </row>
    <row r="70" spans="1:5" x14ac:dyDescent="0.25">
      <c r="A70" s="7" t="s">
        <v>35</v>
      </c>
      <c r="B70" s="2">
        <v>0.48099999999999998</v>
      </c>
      <c r="C70" s="6">
        <f t="shared" si="1"/>
        <v>0.42399999999999999</v>
      </c>
      <c r="D70" s="13">
        <v>5.7000000000000002E-2</v>
      </c>
      <c r="E70" s="10">
        <f t="shared" si="0"/>
        <v>8.0000631040000005</v>
      </c>
    </row>
    <row r="71" spans="1:5" x14ac:dyDescent="0.25">
      <c r="A71" s="7" t="s">
        <v>44</v>
      </c>
      <c r="B71" s="2">
        <v>0.33100000000000002</v>
      </c>
      <c r="C71" s="6">
        <f t="shared" si="1"/>
        <v>0.27400000000000002</v>
      </c>
      <c r="D71" s="13">
        <v>5.7000000000000002E-2</v>
      </c>
      <c r="E71" s="10">
        <f t="shared" si="0"/>
        <v>4.2872793040000001</v>
      </c>
    </row>
    <row r="72" spans="1:5" x14ac:dyDescent="0.25">
      <c r="A72" s="7" t="s">
        <v>44</v>
      </c>
      <c r="B72" s="2">
        <v>0.33800000000000002</v>
      </c>
      <c r="C72" s="6">
        <f t="shared" si="1"/>
        <v>0.28100000000000003</v>
      </c>
      <c r="D72" s="13">
        <v>5.7000000000000002E-2</v>
      </c>
      <c r="E72" s="10">
        <f t="shared" si="0"/>
        <v>4.412340394000001</v>
      </c>
    </row>
    <row r="73" spans="1:5" x14ac:dyDescent="0.25">
      <c r="A73" s="7" t="s">
        <v>36</v>
      </c>
      <c r="B73" s="2">
        <v>0.33700000000000002</v>
      </c>
      <c r="C73" s="6">
        <f t="shared" si="1"/>
        <v>0.28000000000000003</v>
      </c>
      <c r="D73" s="13">
        <v>5.7000000000000002E-2</v>
      </c>
      <c r="E73" s="10">
        <f t="shared" si="0"/>
        <v>4.394185600000001</v>
      </c>
    </row>
    <row r="74" spans="1:5" x14ac:dyDescent="0.25">
      <c r="A74" s="7" t="s">
        <v>36</v>
      </c>
      <c r="B74" s="2">
        <v>0.32900000000000001</v>
      </c>
      <c r="C74" s="6">
        <f t="shared" si="1"/>
        <v>0.27200000000000002</v>
      </c>
      <c r="D74" s="13">
        <v>5.7000000000000002E-2</v>
      </c>
      <c r="E74" s="10">
        <f t="shared" si="0"/>
        <v>4.2524143360000002</v>
      </c>
    </row>
    <row r="75" spans="1:5" x14ac:dyDescent="0.25">
      <c r="A75" s="7" t="s">
        <v>37</v>
      </c>
      <c r="B75" s="2">
        <v>0.28800000000000003</v>
      </c>
      <c r="C75" s="6">
        <f t="shared" si="1"/>
        <v>0.23100000000000004</v>
      </c>
      <c r="D75" s="13">
        <v>5.7000000000000002E-2</v>
      </c>
      <c r="E75" s="10">
        <f t="shared" si="0"/>
        <v>3.6225779940000011</v>
      </c>
    </row>
    <row r="76" spans="1:5" x14ac:dyDescent="0.25">
      <c r="A76" s="7" t="s">
        <v>37</v>
      </c>
      <c r="B76" s="2">
        <v>0.27300000000000002</v>
      </c>
      <c r="C76" s="6">
        <f t="shared" si="1"/>
        <v>0.21600000000000003</v>
      </c>
      <c r="D76" s="13">
        <v>5.7000000000000002E-2</v>
      </c>
      <c r="E76" s="10">
        <f t="shared" si="0"/>
        <v>3.4325994240000002</v>
      </c>
    </row>
    <row r="77" spans="1:5" x14ac:dyDescent="0.25">
      <c r="A77" s="7" t="s">
        <v>42</v>
      </c>
      <c r="B77" s="2">
        <v>0.35699999999999998</v>
      </c>
      <c r="C77" s="6">
        <f t="shared" si="1"/>
        <v>0.3</v>
      </c>
      <c r="D77" s="13">
        <v>5.7000000000000002E-2</v>
      </c>
      <c r="E77" s="10">
        <f t="shared" si="0"/>
        <v>4.7755800000000006</v>
      </c>
    </row>
    <row r="78" spans="1:5" x14ac:dyDescent="0.25">
      <c r="A78" s="7" t="s">
        <v>42</v>
      </c>
      <c r="B78" s="2">
        <v>0.371</v>
      </c>
      <c r="C78" s="6">
        <f t="shared" si="1"/>
        <v>0.314</v>
      </c>
      <c r="D78" s="13">
        <v>5.7000000000000002E-2</v>
      </c>
      <c r="E78" s="10">
        <f t="shared" ref="E78:E82" si="2">(48.154*C78*C78)-(8.8596*C78)+(3.0996)</f>
        <v>5.0654773840000002</v>
      </c>
    </row>
    <row r="79" spans="1:5" x14ac:dyDescent="0.25">
      <c r="A79" s="7" t="s">
        <v>43</v>
      </c>
      <c r="B79" s="2">
        <v>0.255</v>
      </c>
      <c r="C79" s="6">
        <f t="shared" si="1"/>
        <v>0.19800000000000001</v>
      </c>
      <c r="D79" s="13">
        <v>5.7000000000000002E-2</v>
      </c>
      <c r="E79" s="10">
        <f t="shared" si="2"/>
        <v>3.2332286160000003</v>
      </c>
    </row>
    <row r="80" spans="1:5" x14ac:dyDescent="0.25">
      <c r="A80" s="7" t="s">
        <v>43</v>
      </c>
      <c r="B80" s="2">
        <v>0.26200000000000001</v>
      </c>
      <c r="C80" s="6">
        <f t="shared" si="1"/>
        <v>0.20500000000000002</v>
      </c>
      <c r="D80" s="13">
        <v>5.7000000000000002E-2</v>
      </c>
      <c r="E80" s="10">
        <f t="shared" si="2"/>
        <v>3.3070538500000004</v>
      </c>
    </row>
    <row r="81" spans="1:5" x14ac:dyDescent="0.25">
      <c r="A81" s="7" t="s">
        <v>39</v>
      </c>
      <c r="B81" s="2">
        <v>0.35899999999999999</v>
      </c>
      <c r="C81" s="6">
        <f t="shared" si="1"/>
        <v>0.30199999999999999</v>
      </c>
      <c r="D81" s="13">
        <v>5.7000000000000002E-2</v>
      </c>
      <c r="E81" s="10">
        <f t="shared" si="2"/>
        <v>4.8158382159999995</v>
      </c>
    </row>
    <row r="82" spans="1:5" x14ac:dyDescent="0.25">
      <c r="A82" s="7" t="s">
        <v>43</v>
      </c>
      <c r="B82" s="2">
        <v>0.34400000000000003</v>
      </c>
      <c r="C82" s="6">
        <f t="shared" si="1"/>
        <v>0.28700000000000003</v>
      </c>
      <c r="D82" s="13">
        <v>5.7000000000000002E-2</v>
      </c>
      <c r="E82" s="10">
        <f t="shared" si="2"/>
        <v>4.5232916260000007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70"/>
  <sheetViews>
    <sheetView workbookViewId="0">
      <selection activeCell="A70" sqref="A70"/>
    </sheetView>
  </sheetViews>
  <sheetFormatPr defaultRowHeight="15" x14ac:dyDescent="0.25"/>
  <cols>
    <col min="1" max="1" width="16.28515625" customWidth="1"/>
    <col min="2" max="3" width="10.5703125" customWidth="1"/>
    <col min="4" max="4" width="11.28515625" customWidth="1"/>
  </cols>
  <sheetData>
    <row r="2" spans="1:6" x14ac:dyDescent="0.25">
      <c r="A2" s="1">
        <v>7.9000000000000001E-2</v>
      </c>
      <c r="B2" s="2">
        <v>0.50700000000000001</v>
      </c>
      <c r="C2" s="2">
        <v>0.24099999999999999</v>
      </c>
      <c r="D2" s="2">
        <v>0.41400000000000003</v>
      </c>
      <c r="E2" s="2">
        <v>0.39200000000000002</v>
      </c>
      <c r="F2" s="2">
        <v>0.41500000000000004</v>
      </c>
    </row>
    <row r="3" spans="1:6" x14ac:dyDescent="0.25">
      <c r="A3" s="1">
        <v>0.52700000000000002</v>
      </c>
      <c r="B3" s="2">
        <v>0.63600000000000001</v>
      </c>
      <c r="C3" s="2">
        <v>0.40100000000000002</v>
      </c>
      <c r="D3" s="2">
        <v>0.53300000000000003</v>
      </c>
      <c r="E3" s="2">
        <v>0.372</v>
      </c>
      <c r="F3" s="2">
        <v>0.53800000000000003</v>
      </c>
    </row>
    <row r="4" spans="1:6" x14ac:dyDescent="0.25">
      <c r="A4" s="1">
        <v>0.89700000000000002</v>
      </c>
      <c r="B4" s="2">
        <v>0.433</v>
      </c>
      <c r="C4" s="2">
        <v>0.40400000000000003</v>
      </c>
      <c r="D4" s="2">
        <v>0.38700000000000001</v>
      </c>
      <c r="E4" s="2">
        <v>0.40600000000000003</v>
      </c>
      <c r="F4" s="2">
        <v>0.42299999999999999</v>
      </c>
    </row>
    <row r="5" spans="1:6" x14ac:dyDescent="0.25">
      <c r="A5" s="1">
        <v>1.179</v>
      </c>
      <c r="B5" s="2">
        <v>0.58899999999999997</v>
      </c>
      <c r="C5" s="2">
        <v>0.42099999999999999</v>
      </c>
      <c r="D5" s="2">
        <v>0.48099999999999998</v>
      </c>
      <c r="E5" s="2">
        <v>0.48599999999999999</v>
      </c>
      <c r="F5" s="2">
        <v>0.44600000000000001</v>
      </c>
    </row>
    <row r="6" spans="1:6" x14ac:dyDescent="0.25">
      <c r="A6" s="1">
        <v>1.385</v>
      </c>
      <c r="B6" s="2">
        <v>0.51100000000000001</v>
      </c>
      <c r="C6" s="2">
        <v>0.39900000000000002</v>
      </c>
      <c r="D6" s="2">
        <v>0.41600000000000004</v>
      </c>
      <c r="E6" s="2">
        <v>0.497</v>
      </c>
    </row>
    <row r="7" spans="1:6" x14ac:dyDescent="0.25">
      <c r="A7" s="1">
        <v>1.556</v>
      </c>
      <c r="B7" s="2">
        <v>0.52700000000000002</v>
      </c>
      <c r="C7" s="2">
        <v>0.38400000000000001</v>
      </c>
      <c r="D7" s="2">
        <v>0.29199999999999998</v>
      </c>
      <c r="E7" s="2">
        <v>0.39</v>
      </c>
    </row>
    <row r="8" spans="1:6" x14ac:dyDescent="0.25">
      <c r="A8" s="1">
        <v>1.8779999999999999</v>
      </c>
      <c r="B8" s="2">
        <v>0.35199999999999998</v>
      </c>
      <c r="C8" s="2">
        <v>0.56100000000000005</v>
      </c>
      <c r="D8" s="2">
        <v>0.35599999999999998</v>
      </c>
      <c r="E8" s="2">
        <v>0.52</v>
      </c>
    </row>
    <row r="9" spans="1:6" x14ac:dyDescent="0.25">
      <c r="A9" s="3">
        <v>2.0960000000000001</v>
      </c>
      <c r="B9" s="2">
        <v>0.221</v>
      </c>
      <c r="C9" s="2">
        <v>0.42699999999999999</v>
      </c>
      <c r="D9" s="2">
        <v>0.371</v>
      </c>
      <c r="E9" s="2">
        <v>0.41300000000000003</v>
      </c>
    </row>
    <row r="12" spans="1:6" x14ac:dyDescent="0.25">
      <c r="A12" t="s">
        <v>0</v>
      </c>
    </row>
    <row r="14" spans="1:6" x14ac:dyDescent="0.25">
      <c r="B14" s="5" t="s">
        <v>14</v>
      </c>
      <c r="C14" s="5" t="s">
        <v>11</v>
      </c>
      <c r="D14" s="5" t="s">
        <v>12</v>
      </c>
    </row>
    <row r="15" spans="1:6" x14ac:dyDescent="0.25">
      <c r="A15" t="s">
        <v>1</v>
      </c>
      <c r="B15" s="1">
        <v>7.9000000000000001E-2</v>
      </c>
      <c r="C15" s="6">
        <v>100</v>
      </c>
      <c r="D15" s="10">
        <f>(33.141*B15*B15)-(119.89*B15)+(107.25)</f>
        <v>97.985522981000003</v>
      </c>
    </row>
    <row r="16" spans="1:6" x14ac:dyDescent="0.25">
      <c r="A16" t="s">
        <v>2</v>
      </c>
      <c r="B16" s="1">
        <v>0.52700000000000002</v>
      </c>
      <c r="C16" s="6">
        <v>50</v>
      </c>
      <c r="D16" s="10">
        <f t="shared" ref="D16:D20" si="0">(33.141*B16*B16)-(119.89*B16)+(107.25)</f>
        <v>53.272186788999996</v>
      </c>
    </row>
    <row r="17" spans="1:11" x14ac:dyDescent="0.25">
      <c r="A17" t="s">
        <v>3</v>
      </c>
      <c r="B17" s="1">
        <v>0.89700000000000002</v>
      </c>
      <c r="C17" s="6">
        <v>25</v>
      </c>
      <c r="D17" s="10">
        <f t="shared" si="0"/>
        <v>26.374216868999994</v>
      </c>
    </row>
    <row r="18" spans="1:11" x14ac:dyDescent="0.25">
      <c r="A18" t="s">
        <v>4</v>
      </c>
      <c r="B18" s="1">
        <v>1.179</v>
      </c>
      <c r="C18" s="6">
        <v>12.5</v>
      </c>
      <c r="D18" s="10">
        <f t="shared" si="0"/>
        <v>11.967038780999985</v>
      </c>
    </row>
    <row r="19" spans="1:11" x14ac:dyDescent="0.25">
      <c r="A19" t="s">
        <v>5</v>
      </c>
      <c r="B19" s="1">
        <v>1.385</v>
      </c>
      <c r="C19" s="6">
        <v>6.25</v>
      </c>
      <c r="D19" s="10">
        <f t="shared" si="0"/>
        <v>4.7742447249999884</v>
      </c>
    </row>
    <row r="20" spans="1:11" x14ac:dyDescent="0.25">
      <c r="A20" t="s">
        <v>6</v>
      </c>
      <c r="B20" s="1">
        <v>1.556</v>
      </c>
      <c r="C20" s="6">
        <v>3.13</v>
      </c>
      <c r="D20" s="10">
        <f t="shared" si="0"/>
        <v>0.94002817599999844</v>
      </c>
    </row>
    <row r="21" spans="1:11" x14ac:dyDescent="0.25">
      <c r="A21" t="s">
        <v>8</v>
      </c>
      <c r="B21" s="3">
        <v>2.0960000000000001</v>
      </c>
      <c r="C21" s="6">
        <v>0</v>
      </c>
      <c r="D21" s="10">
        <f>(33.141*B21*B21)-(119.89*B21)+(107.25)</f>
        <v>1.5561314560000028</v>
      </c>
    </row>
    <row r="29" spans="1:11" x14ac:dyDescent="0.25">
      <c r="H29" s="4"/>
      <c r="I29" s="4" t="s">
        <v>45</v>
      </c>
      <c r="J29" s="4"/>
      <c r="K29" s="4"/>
    </row>
    <row r="31" spans="1:11" x14ac:dyDescent="0.25">
      <c r="A31" s="7" t="s">
        <v>15</v>
      </c>
      <c r="B31" s="2" t="s">
        <v>14</v>
      </c>
      <c r="C31" s="9" t="s">
        <v>12</v>
      </c>
    </row>
    <row r="32" spans="1:11" x14ac:dyDescent="0.25">
      <c r="A32" s="17" t="s">
        <v>46</v>
      </c>
      <c r="B32" s="2">
        <v>0.50700000000000001</v>
      </c>
      <c r="C32" s="10">
        <f t="shared" ref="C32:C67" si="1">(33.141*B32*B32)-(119.89*B32)+(107.25)</f>
        <v>54.984630908999996</v>
      </c>
    </row>
    <row r="33" spans="1:3" x14ac:dyDescent="0.25">
      <c r="A33" s="17" t="s">
        <v>47</v>
      </c>
      <c r="B33" s="2">
        <v>0.63600000000000001</v>
      </c>
      <c r="C33" s="10">
        <f t="shared" si="1"/>
        <v>44.405361936000006</v>
      </c>
    </row>
    <row r="34" spans="1:3" x14ac:dyDescent="0.25">
      <c r="A34" s="17" t="s">
        <v>48</v>
      </c>
      <c r="B34" s="2">
        <v>0.433</v>
      </c>
      <c r="C34" s="10">
        <f t="shared" si="1"/>
        <v>61.551202949</v>
      </c>
    </row>
    <row r="35" spans="1:3" x14ac:dyDescent="0.25">
      <c r="A35" s="17" t="s">
        <v>49</v>
      </c>
      <c r="B35" s="2">
        <v>0.58899999999999997</v>
      </c>
      <c r="C35" s="10">
        <f t="shared" si="1"/>
        <v>48.132098861000003</v>
      </c>
    </row>
    <row r="36" spans="1:3" x14ac:dyDescent="0.25">
      <c r="A36" s="17" t="s">
        <v>50</v>
      </c>
      <c r="B36" s="2">
        <v>0.51100000000000001</v>
      </c>
      <c r="C36" s="10">
        <f t="shared" si="1"/>
        <v>54.640021060999999</v>
      </c>
    </row>
    <row r="37" spans="1:3" x14ac:dyDescent="0.25">
      <c r="A37" s="17" t="s">
        <v>51</v>
      </c>
      <c r="B37" s="2">
        <v>0.52700000000000002</v>
      </c>
      <c r="C37" s="10">
        <f t="shared" si="1"/>
        <v>53.272186788999996</v>
      </c>
    </row>
    <row r="38" spans="1:3" x14ac:dyDescent="0.25">
      <c r="A38" s="17" t="s">
        <v>52</v>
      </c>
      <c r="B38" s="2">
        <v>0.35199999999999998</v>
      </c>
      <c r="C38" s="10">
        <f t="shared" si="1"/>
        <v>69.155022464000012</v>
      </c>
    </row>
    <row r="39" spans="1:3" x14ac:dyDescent="0.25">
      <c r="A39" s="17" t="s">
        <v>53</v>
      </c>
      <c r="B39" s="2">
        <v>0.221</v>
      </c>
      <c r="C39" s="10">
        <f t="shared" si="1"/>
        <v>82.372949581</v>
      </c>
    </row>
    <row r="40" spans="1:3" x14ac:dyDescent="0.25">
      <c r="A40" s="17" t="s">
        <v>54</v>
      </c>
      <c r="B40" s="2">
        <v>0.24099999999999999</v>
      </c>
      <c r="C40" s="10">
        <f t="shared" si="1"/>
        <v>80.281372421</v>
      </c>
    </row>
    <row r="41" spans="1:3" x14ac:dyDescent="0.25">
      <c r="A41" s="17" t="s">
        <v>55</v>
      </c>
      <c r="B41" s="2">
        <v>0.40100000000000002</v>
      </c>
      <c r="C41" s="10">
        <f t="shared" si="1"/>
        <v>64.503215941000008</v>
      </c>
    </row>
    <row r="42" spans="1:3" x14ac:dyDescent="0.25">
      <c r="A42" s="17" t="s">
        <v>56</v>
      </c>
      <c r="B42" s="2">
        <v>0.40400000000000003</v>
      </c>
      <c r="C42" s="10">
        <f t="shared" si="1"/>
        <v>64.223581456000005</v>
      </c>
    </row>
    <row r="43" spans="1:3" x14ac:dyDescent="0.25">
      <c r="A43" s="17" t="s">
        <v>57</v>
      </c>
      <c r="B43" s="2">
        <v>0.42099999999999999</v>
      </c>
      <c r="C43" s="10">
        <f t="shared" si="1"/>
        <v>62.650253980999999</v>
      </c>
    </row>
    <row r="44" spans="1:3" x14ac:dyDescent="0.25">
      <c r="A44" s="17" t="s">
        <v>58</v>
      </c>
      <c r="B44" s="2">
        <v>0.39900000000000002</v>
      </c>
      <c r="C44" s="10">
        <f t="shared" si="1"/>
        <v>64.689970340999992</v>
      </c>
    </row>
    <row r="45" spans="1:3" x14ac:dyDescent="0.25">
      <c r="A45" s="17" t="s">
        <v>59</v>
      </c>
      <c r="B45" s="2">
        <v>0.38400000000000001</v>
      </c>
      <c r="C45" s="10">
        <f t="shared" si="1"/>
        <v>66.099079295999999</v>
      </c>
    </row>
    <row r="46" spans="1:3" x14ac:dyDescent="0.25">
      <c r="A46" s="17" t="s">
        <v>60</v>
      </c>
      <c r="B46" s="2">
        <v>0.56100000000000005</v>
      </c>
      <c r="C46" s="10">
        <f t="shared" si="1"/>
        <v>50.421878661000001</v>
      </c>
    </row>
    <row r="47" spans="1:3" x14ac:dyDescent="0.25">
      <c r="A47" s="17" t="s">
        <v>61</v>
      </c>
      <c r="B47" s="2">
        <v>0.42699999999999999</v>
      </c>
      <c r="C47" s="10">
        <f t="shared" si="1"/>
        <v>62.099535388999996</v>
      </c>
    </row>
    <row r="48" spans="1:3" x14ac:dyDescent="0.25">
      <c r="A48" s="17" t="s">
        <v>62</v>
      </c>
      <c r="B48" s="2">
        <v>0.41400000000000003</v>
      </c>
      <c r="C48" s="10">
        <f t="shared" si="1"/>
        <v>63.295774835999993</v>
      </c>
    </row>
    <row r="49" spans="1:3" x14ac:dyDescent="0.25">
      <c r="A49" s="17" t="s">
        <v>63</v>
      </c>
      <c r="B49" s="2">
        <v>0.53300000000000003</v>
      </c>
      <c r="C49" s="10">
        <f t="shared" si="1"/>
        <v>52.763623548999995</v>
      </c>
    </row>
    <row r="50" spans="1:3" x14ac:dyDescent="0.25">
      <c r="A50" s="17" t="s">
        <v>64</v>
      </c>
      <c r="B50" s="2">
        <v>0.38700000000000001</v>
      </c>
      <c r="C50" s="10">
        <f t="shared" si="1"/>
        <v>65.816064428999994</v>
      </c>
    </row>
    <row r="51" spans="1:3" x14ac:dyDescent="0.25">
      <c r="A51" s="17" t="s">
        <v>65</v>
      </c>
      <c r="B51" s="2">
        <v>0.48099999999999998</v>
      </c>
      <c r="C51" s="10">
        <f t="shared" si="1"/>
        <v>57.250444900999995</v>
      </c>
    </row>
    <row r="52" spans="1:3" x14ac:dyDescent="0.25">
      <c r="A52" s="17" t="s">
        <v>66</v>
      </c>
      <c r="B52" s="2">
        <v>0.41600000000000004</v>
      </c>
      <c r="C52" s="10">
        <f t="shared" si="1"/>
        <v>63.111008895999994</v>
      </c>
    </row>
    <row r="53" spans="1:3" x14ac:dyDescent="0.25">
      <c r="A53" s="17" t="s">
        <v>67</v>
      </c>
      <c r="B53" s="2">
        <v>0.29199999999999998</v>
      </c>
      <c r="C53" s="10">
        <f t="shared" si="1"/>
        <v>75.067854224000001</v>
      </c>
    </row>
    <row r="54" spans="1:3" x14ac:dyDescent="0.25">
      <c r="A54" s="17" t="s">
        <v>68</v>
      </c>
      <c r="B54" s="2">
        <v>0.35599999999999998</v>
      </c>
      <c r="C54" s="10">
        <f t="shared" si="1"/>
        <v>68.769317776000008</v>
      </c>
    </row>
    <row r="55" spans="1:3" x14ac:dyDescent="0.25">
      <c r="A55" s="17" t="s">
        <v>69</v>
      </c>
      <c r="B55" s="2">
        <v>0.371</v>
      </c>
      <c r="C55" s="10">
        <f t="shared" si="1"/>
        <v>67.332370381000004</v>
      </c>
    </row>
    <row r="56" spans="1:3" x14ac:dyDescent="0.25">
      <c r="A56" s="17" t="s">
        <v>70</v>
      </c>
      <c r="B56" s="2">
        <v>0.39200000000000002</v>
      </c>
      <c r="C56" s="10">
        <f t="shared" si="1"/>
        <v>65.345698623999994</v>
      </c>
    </row>
    <row r="57" spans="1:3" x14ac:dyDescent="0.25">
      <c r="A57" s="17" t="s">
        <v>71</v>
      </c>
      <c r="B57" s="2">
        <v>0.372</v>
      </c>
      <c r="C57" s="10">
        <f t="shared" si="1"/>
        <v>67.237104144</v>
      </c>
    </row>
    <row r="58" spans="1:3" x14ac:dyDescent="0.25">
      <c r="A58" s="17" t="s">
        <v>72</v>
      </c>
      <c r="B58" s="2">
        <v>0.40600000000000003</v>
      </c>
      <c r="C58" s="10">
        <f t="shared" si="1"/>
        <v>64.037489875999995</v>
      </c>
    </row>
    <row r="59" spans="1:3" x14ac:dyDescent="0.25">
      <c r="A59" s="17" t="s">
        <v>73</v>
      </c>
      <c r="B59" s="2">
        <v>0.48599999999999999</v>
      </c>
      <c r="C59" s="10">
        <f t="shared" si="1"/>
        <v>56.811231636000002</v>
      </c>
    </row>
    <row r="60" spans="1:3" x14ac:dyDescent="0.25">
      <c r="A60" s="17" t="s">
        <v>74</v>
      </c>
      <c r="B60" s="2">
        <v>0.497</v>
      </c>
      <c r="C60" s="10">
        <f t="shared" si="1"/>
        <v>55.850795269000002</v>
      </c>
    </row>
    <row r="61" spans="1:3" x14ac:dyDescent="0.25">
      <c r="A61" s="17" t="s">
        <v>75</v>
      </c>
      <c r="B61" s="2">
        <v>0.39</v>
      </c>
      <c r="C61" s="10">
        <f t="shared" si="1"/>
        <v>65.533646099999999</v>
      </c>
    </row>
    <row r="62" spans="1:3" x14ac:dyDescent="0.25">
      <c r="A62" s="17" t="s">
        <v>76</v>
      </c>
      <c r="B62" s="2">
        <v>0.52</v>
      </c>
      <c r="C62" s="10">
        <f t="shared" si="1"/>
        <v>53.868526399999993</v>
      </c>
    </row>
    <row r="63" spans="1:3" x14ac:dyDescent="0.25">
      <c r="A63" s="17" t="s">
        <v>77</v>
      </c>
      <c r="B63" s="2">
        <v>0.41300000000000003</v>
      </c>
      <c r="C63" s="10">
        <f t="shared" si="1"/>
        <v>63.388257228999997</v>
      </c>
    </row>
    <row r="64" spans="1:3" x14ac:dyDescent="0.25">
      <c r="A64" s="17" t="s">
        <v>78</v>
      </c>
      <c r="B64" s="2">
        <v>0.41500000000000004</v>
      </c>
      <c r="C64" s="10">
        <f t="shared" si="1"/>
        <v>63.203358725000001</v>
      </c>
    </row>
    <row r="65" spans="1:3" x14ac:dyDescent="0.25">
      <c r="A65" s="17" t="s">
        <v>79</v>
      </c>
      <c r="B65" s="2">
        <v>0.53800000000000003</v>
      </c>
      <c r="C65" s="10">
        <f t="shared" si="1"/>
        <v>52.341643603999998</v>
      </c>
    </row>
    <row r="66" spans="1:3" x14ac:dyDescent="0.25">
      <c r="A66" s="17" t="s">
        <v>80</v>
      </c>
      <c r="B66" s="2">
        <v>0.42299999999999999</v>
      </c>
      <c r="C66" s="10">
        <f t="shared" si="1"/>
        <v>62.466415988999998</v>
      </c>
    </row>
    <row r="67" spans="1:3" x14ac:dyDescent="0.25">
      <c r="A67" s="17" t="s">
        <v>81</v>
      </c>
      <c r="B67" s="2">
        <v>0.44600000000000001</v>
      </c>
      <c r="C67" s="10">
        <f t="shared" si="1"/>
        <v>60.371335156000001</v>
      </c>
    </row>
    <row r="70" spans="1:3" x14ac:dyDescent="0.25">
      <c r="A70" s="18" t="s">
        <v>82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0"/>
  <sheetViews>
    <sheetView workbookViewId="0">
      <selection activeCell="I5" sqref="I5"/>
    </sheetView>
  </sheetViews>
  <sheetFormatPr defaultRowHeight="15" x14ac:dyDescent="0.25"/>
  <cols>
    <col min="1" max="1" width="29.140625" customWidth="1"/>
    <col min="2" max="2" width="20" customWidth="1"/>
    <col min="3" max="3" width="19.28515625" customWidth="1"/>
    <col min="4" max="5" width="24.85546875" customWidth="1"/>
  </cols>
  <sheetData>
    <row r="1" spans="1:4" ht="16.5" thickTop="1" thickBot="1" x14ac:dyDescent="0.3">
      <c r="A1" s="19" t="s">
        <v>83</v>
      </c>
      <c r="B1" s="19" t="s">
        <v>84</v>
      </c>
      <c r="C1" s="19" t="s">
        <v>85</v>
      </c>
      <c r="D1" s="19" t="s">
        <v>86</v>
      </c>
    </row>
    <row r="2" spans="1:4" ht="16.5" thickTop="1" thickBot="1" x14ac:dyDescent="0.3">
      <c r="A2" s="20" t="s">
        <v>87</v>
      </c>
      <c r="B2" s="21" t="s">
        <v>88</v>
      </c>
      <c r="C2" s="22" t="s">
        <v>89</v>
      </c>
      <c r="D2" s="22" t="s">
        <v>90</v>
      </c>
    </row>
    <row r="3" spans="1:4" ht="16.5" thickTop="1" thickBot="1" x14ac:dyDescent="0.3">
      <c r="A3" s="20" t="s">
        <v>91</v>
      </c>
      <c r="B3" s="21" t="s">
        <v>88</v>
      </c>
      <c r="C3" s="22" t="s">
        <v>89</v>
      </c>
      <c r="D3" s="22" t="s">
        <v>92</v>
      </c>
    </row>
    <row r="4" spans="1:4" ht="16.5" thickTop="1" thickBot="1" x14ac:dyDescent="0.3">
      <c r="A4" s="23" t="s">
        <v>93</v>
      </c>
      <c r="B4" s="21" t="s">
        <v>88</v>
      </c>
      <c r="C4" s="22" t="s">
        <v>89</v>
      </c>
      <c r="D4" s="22" t="s">
        <v>94</v>
      </c>
    </row>
    <row r="5" spans="1:4" ht="16.5" thickTop="1" thickBot="1" x14ac:dyDescent="0.3">
      <c r="A5" s="20" t="s">
        <v>95</v>
      </c>
      <c r="B5" s="21" t="s">
        <v>88</v>
      </c>
      <c r="C5" s="22" t="s">
        <v>89</v>
      </c>
      <c r="D5" s="22" t="s">
        <v>96</v>
      </c>
    </row>
    <row r="6" spans="1:4" ht="16.5" thickTop="1" thickBot="1" x14ac:dyDescent="0.3">
      <c r="A6" s="20" t="s">
        <v>97</v>
      </c>
      <c r="B6" s="21" t="s">
        <v>98</v>
      </c>
      <c r="C6" s="22" t="s">
        <v>99</v>
      </c>
      <c r="D6" s="22" t="s">
        <v>100</v>
      </c>
    </row>
    <row r="7" spans="1:4" ht="16.5" thickTop="1" thickBot="1" x14ac:dyDescent="0.3">
      <c r="A7" s="20" t="s">
        <v>101</v>
      </c>
      <c r="B7" s="21" t="s">
        <v>88</v>
      </c>
      <c r="C7" s="22" t="s">
        <v>89</v>
      </c>
      <c r="D7" s="22">
        <v>510031620</v>
      </c>
    </row>
    <row r="8" spans="1:4" ht="15.75" thickTop="1" x14ac:dyDescent="0.25">
      <c r="A8" s="24" t="s">
        <v>102</v>
      </c>
      <c r="B8" s="25"/>
      <c r="C8" s="25"/>
      <c r="D8" s="25"/>
    </row>
    <row r="9" spans="1:4" x14ac:dyDescent="0.25">
      <c r="A9" s="24" t="s">
        <v>103</v>
      </c>
      <c r="B9" s="25"/>
      <c r="C9" s="25"/>
      <c r="D9" s="25"/>
    </row>
    <row r="10" spans="1:4" x14ac:dyDescent="0.25">
      <c r="A10" s="24" t="s">
        <v>104</v>
      </c>
      <c r="B10" s="25"/>
      <c r="C10" s="25"/>
      <c r="D10" s="25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7</vt:i4>
      </vt:variant>
    </vt:vector>
  </HeadingPairs>
  <TitlesOfParts>
    <vt:vector size="7" baseType="lpstr">
      <vt:lpstr>IL-6</vt:lpstr>
      <vt:lpstr>IL-10</vt:lpstr>
      <vt:lpstr>TNFA</vt:lpstr>
      <vt:lpstr>IL-1B</vt:lpstr>
      <vt:lpstr>CSF-1</vt:lpstr>
      <vt:lpstr>LPS</vt:lpstr>
      <vt:lpstr>Materyal-metod</vt:lpstr>
    </vt:vector>
  </TitlesOfParts>
  <Company>NouS/TncTR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2021-07-08T14:54:07Z</dcterms:created>
  <dcterms:modified xsi:type="dcterms:W3CDTF">2021-07-14T06:58:12Z</dcterms:modified>
</cp:coreProperties>
</file>